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김병권\Desktop\"/>
    </mc:Choice>
  </mc:AlternateContent>
  <xr:revisionPtr revIDLastSave="0" documentId="13_ncr:1_{493B30C1-9B2F-4DB1-9DF7-080B7171F912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(50억 이상)" sheetId="11" r:id="rId5"/>
    <sheet name="작성5. 설문조사" sheetId="14" r:id="rId6"/>
    <sheet name="(예시) 산안비 집행내역" sheetId="13" r:id="rId7"/>
  </sheets>
  <definedNames>
    <definedName name="_xlnm.Print_Area" localSheetId="6">'(예시) 산안비 집행내역'!$A$2:$Q$71</definedName>
    <definedName name="_xlnm.Print_Area" localSheetId="2">'작성2. 공사종류'!$A$1:$U$36</definedName>
    <definedName name="_xlnm.Print_Area" localSheetId="4">'작성4. 산안비 집행내역(50억 이상)'!$A$2:$Q$73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3" l="1"/>
  <c r="H44" i="13" l="1"/>
  <c r="F10" i="13"/>
  <c r="H46" i="13"/>
  <c r="F68" i="13"/>
  <c r="F54" i="13"/>
  <c r="F15" i="13"/>
  <c r="F11" i="13"/>
  <c r="H13" i="13" l="1"/>
  <c r="F19" i="13"/>
  <c r="H19" i="13"/>
  <c r="H21" i="13" s="1"/>
  <c r="F34" i="13"/>
  <c r="F14" i="13"/>
  <c r="F18" i="13" s="1"/>
  <c r="H12" i="13"/>
  <c r="F53" i="13"/>
  <c r="F55" i="13" s="1"/>
  <c r="F20" i="13"/>
  <c r="H52" i="13"/>
  <c r="F44" i="13"/>
  <c r="F52" i="13" s="1"/>
  <c r="H65" i="13"/>
  <c r="F65" i="13"/>
  <c r="F69" i="13" s="1"/>
  <c r="H58" i="13"/>
  <c r="F58" i="13"/>
  <c r="H55" i="13"/>
  <c r="H31" i="13"/>
  <c r="F31" i="13"/>
  <c r="H24" i="13"/>
  <c r="F24" i="13"/>
  <c r="H69" i="13" l="1"/>
  <c r="H18" i="13"/>
  <c r="H35" i="13" s="1"/>
  <c r="F21" i="13"/>
  <c r="F35" i="13" s="1"/>
  <c r="H66" i="11" l="1"/>
  <c r="F66" i="11"/>
  <c r="H59" i="11"/>
  <c r="F59" i="11"/>
  <c r="H56" i="11"/>
  <c r="F56" i="11"/>
  <c r="H53" i="11"/>
  <c r="F53" i="11"/>
  <c r="H32" i="11"/>
  <c r="F32" i="11"/>
  <c r="H25" i="11"/>
  <c r="F25" i="11"/>
  <c r="H22" i="11"/>
  <c r="F22" i="11"/>
  <c r="H19" i="11"/>
  <c r="H36" i="11" s="1"/>
  <c r="F19" i="11"/>
  <c r="F36" i="11" s="1"/>
  <c r="F70" i="11" l="1"/>
  <c r="H7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9F3D77D3-13C1-410B-9FC2-A51D5BD9302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10" authorId="0" shapeId="0" xr:uid="{2A9A1727-B38B-4FC2-8B6F-705625E5791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3" authorId="0" shapeId="0" xr:uid="{F4EAB674-F8B8-400B-B985-57D3E4843DA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4" authorId="0" shapeId="0" xr:uid="{6EA3CE51-7106-4F6D-B1AF-6DE78C300B9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8" authorId="0" shapeId="0" xr:uid="{1AEC8137-5BE6-4537-8DE4-C9F6569D817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공정률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H9" authorId="0" shapeId="0" xr:uid="{F601CCB7-8DE1-4E0D-BAC3-5D887195B312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42" authorId="0" shapeId="0" xr:uid="{3A0DD339-0D2E-407E-A4DD-90CEBE0529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43" authorId="0" shapeId="0" xr:uid="{2804CFF5-CD10-4079-A767-0477A2ACD80D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집행·정산할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</commentList>
</comments>
</file>

<file path=xl/sharedStrings.xml><?xml version="1.0" encoding="utf-8"?>
<sst xmlns="http://schemas.openxmlformats.org/spreadsheetml/2006/main" count="572" uniqueCount="344">
  <si>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</si>
  <si>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</si>
  <si>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</si>
  <si>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</si>
  <si>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</si>
  <si>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</si>
  <si>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</si>
  <si>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</si>
  <si>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</si>
  <si>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</si>
  <si>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</si>
  <si>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</si>
  <si>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</si>
  <si>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</si>
  <si>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</si>
  <si>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</si>
  <si>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</si>
  <si>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</si>
  <si>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</si>
  <si>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</si>
  <si>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</si>
  <si>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</si>
  <si>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</si>
  <si>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</si>
  <si>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</si>
  <si>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</si>
  <si>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</si>
  <si>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</si>
  <si>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</si>
  <si>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</si>
  <si>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</si>
  <si>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</si>
  <si>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</si>
  <si>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</si>
  <si>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</si>
  <si>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</si>
  <si>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</si>
  <si>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</si>
  <si>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</si>
  <si>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</si>
  <si>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</si>
  <si>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</si>
  <si>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</si>
  <si>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</si>
  <si>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</si>
  <si>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</si>
  <si>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</si>
  <si>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</si>
  <si>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</si>
  <si>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</si>
  <si>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</si>
  <si>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</si>
  <si>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</si>
  <si>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</si>
  <si>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</si>
  <si>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</si>
  <si>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</si>
  <si>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</si>
  <si>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</si>
  <si>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</si>
  <si>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</si>
  <si>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</si>
  <si>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</si>
  <si>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</si>
  <si>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</si>
  <si>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</si>
  <si>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</si>
  <si>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</si>
  <si>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</si>
  <si>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</si>
  <si>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</si>
  <si>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</si>
  <si>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</si>
  <si>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</si>
  <si>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</si>
  <si>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</si>
  <si>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</si>
  <si>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</si>
  <si>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</si>
  <si>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</si>
  <si>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</si>
  <si>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</si>
  <si>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</si>
  <si>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</si>
  <si>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</si>
  <si>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</si>
  <si>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</si>
  <si>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</si>
  <si>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</si>
  <si>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</si>
  <si>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</si>
  <si>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</si>
  <si>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</si>
  <si>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</si>
  <si>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</si>
  <si>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</si>
  <si>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</si>
  <si>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</si>
  <si>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</si>
  <si>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</si>
  <si>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</si>
  <si>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</si>
  <si>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</si>
  <si>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</si>
  <si>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</si>
  <si>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</si>
  <si>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</si>
  <si>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</si>
  <si>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</si>
  <si>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</si>
  <si>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</si>
  <si>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</si>
  <si>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</si>
  <si>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</si>
  <si>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</si>
  <si>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</si>
  <si>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</si>
  <si>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</si>
  <si>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</si>
  <si>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</si>
  <si>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</si>
  <si>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</si>
  <si>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</si>
  <si>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</si>
  <si>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</si>
  <si>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</si>
  <si>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</si>
  <si>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</si>
  <si>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</si>
  <si>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</si>
  <si>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</si>
  <si>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</si>
  <si>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</si>
  <si>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</si>
  <si>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</si>
  <si>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</si>
  <si>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</si>
  <si>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</si>
  <si>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</si>
  <si>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</si>
  <si>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</si>
  <si>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</si>
  <si>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</si>
  <si>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</si>
  <si>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</si>
  <si>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</si>
  <si>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</si>
  <si>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</si>
  <si>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</si>
  <si>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</si>
  <si>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5. 건설업 산업안전보건관리비 계상 및 사용 항목에 대한 설문</t>
    <phoneticPr fontId="1" type="noConversion"/>
  </si>
  <si>
    <t>4. 건설업 산업안전보건관리비 집행내역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</si>
  <si>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</si>
  <si>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</si>
  <si>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</si>
  <si>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보통이다</t>
    <phoneticPr fontId="1" type="noConversion"/>
  </si>
  <si>
    <t>④</t>
  </si>
  <si>
    <t>⑤</t>
  </si>
  <si>
    <t>매우 적절하다</t>
    <phoneticPr fontId="1" type="noConversion"/>
  </si>
  <si>
    <t>적절하다</t>
    <phoneticPr fontId="1" type="noConversion"/>
  </si>
  <si>
    <t>부족하다</t>
    <phoneticPr fontId="1" type="noConversion"/>
  </si>
  <si>
    <t>매우 부족하다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</si>
  <si>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</si>
  <si>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</si>
  <si>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</si>
  <si>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※ 설문에 응답해 주셔서 진심으로 감사드립니다.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</si>
  <si>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</si>
  <si>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</si>
  <si>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</si>
  <si>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</si>
  <si>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</si>
  <si>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</si>
  <si>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</si>
  <si>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</si>
  <si>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</si>
  <si>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</si>
  <si>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</si>
  <si>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</si>
  <si>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</si>
  <si>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</si>
  <si>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</si>
  <si>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</si>
  <si>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</si>
  <si>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</si>
  <si>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</si>
  <si>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</si>
  <si>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</si>
  <si>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</si>
  <si>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</si>
  <si>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</si>
  <si>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</si>
  <si>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</si>
  <si>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</si>
  <si>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</si>
  <si>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</si>
  <si>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</si>
  <si>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</si>
  <si>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</si>
  <si>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</si>
  <si>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</si>
  <si>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</si>
  <si>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</si>
  <si>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</si>
  <si>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</si>
  <si>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</si>
  <si>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</si>
  <si>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가. 원도급사</t>
  </si>
  <si>
    <t>가. 원도급사</t>
    <phoneticPr fontId="1" type="noConversion"/>
  </si>
  <si>
    <t>나. 하도급사</t>
  </si>
  <si>
    <t>나. 하도급사</t>
    <phoneticPr fontId="1" type="noConversion"/>
  </si>
  <si>
    <t>1-가-2. 신호수/유도자 인건비</t>
    <phoneticPr fontId="1" type="noConversion"/>
  </si>
  <si>
    <t>1-가-3. 안전감시단·지킴이 인건비</t>
    <phoneticPr fontId="1" type="noConversion"/>
  </si>
  <si>
    <t>1-나-2. 신호수/유도자 인건비</t>
  </si>
  <si>
    <t>1-나-3. 안전감시단·지킴이 인건비</t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</si>
  <si>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</si>
  <si>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</si>
  <si>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</si>
  <si>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</si>
  <si>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</si>
  <si>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</si>
  <si>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</si>
  <si>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</si>
  <si>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</si>
  <si>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1-가-4. 기타 인건비</t>
    <phoneticPr fontId="1" type="noConversion"/>
  </si>
  <si>
    <t>1-나-4. 기타 인건비</t>
    <phoneticPr fontId="1" type="noConversion"/>
  </si>
  <si>
    <t>※ 현시점에서 산업안전보건관리비로 사용한 금액(정산한 금액) 작성 부탁드립니다.</t>
    <phoneticPr fontId="1" type="noConversion"/>
  </si>
  <si>
    <t>2026년 7월</t>
    <phoneticPr fontId="1" type="noConversion"/>
  </si>
  <si>
    <t>※ 산업안전보건관리비 잔여금액(추후 사용 예정인 금액) 작성 부탁드립니다.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</si>
  <si>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</si>
  <si>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</si>
  <si>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</si>
  <si>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</si>
  <si>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</si>
  <si>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</si>
  <si>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</si>
  <si>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</si>
  <si>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</si>
  <si>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안전관리자 1인(경력 8년) * 6,464,000원 * 3개월 + 안전관리자 1인(경력 4년) * 5,066,000원 * 3개월</t>
    <phoneticPr fontId="1" type="noConversion"/>
  </si>
  <si>
    <t>안전시설비 671,000원 * 3개월</t>
    <phoneticPr fontId="1" type="noConversion"/>
  </si>
  <si>
    <t>근로자 안전 CCTV 사용료 2대 * 4개월 * 55,000원 + 근로자 안전 CCTV 사용료 2대 * 2개월 * 110,000원</t>
    <phoneticPr fontId="1" type="noConversion"/>
  </si>
  <si>
    <t>통신비 1식 * 3,000,000원</t>
    <phoneticPr fontId="1" type="noConversion"/>
  </si>
  <si>
    <t>혹서기 생수 구매비 15인 x 2병/인 x 20일/월 x 3개월 x 0.6천원/병</t>
    <phoneticPr fontId="1" type="noConversion"/>
  </si>
  <si>
    <t>안전관리자 1인(경력 4년) * 5,066,000원 * 3개월</t>
    <phoneticPr fontId="1" type="noConversion"/>
  </si>
  <si>
    <t>안전관리자 1인(경력 4년) * 5,066,000원 * 14개월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</si>
  <si>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</si>
  <si>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</si>
  <si>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</si>
  <si>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 xml:space="preserve">산업안전보건관리비 외 항목으로 집행 예정인 금액(D) 
 (직접공사비 등) </t>
    <phoneticPr fontId="1" type="noConversion"/>
  </si>
  <si>
    <t>외주 안전시설물 설치비 44,423,600원 + 협력업체 안전시설 29,778,529원</t>
    <phoneticPr fontId="1" type="noConversion"/>
  </si>
  <si>
    <t>호이스트 안전시설비 37,516,350원 + 협착방지봉 5개 * 50,000원 + 작업허가입간판 5개 * 80,000원</t>
    <phoneticPr fontId="1" type="noConversion"/>
  </si>
  <si>
    <t>화재감시원 2인 * 3,290,000원 * 2개월</t>
    <phoneticPr fontId="1" type="noConversion"/>
  </si>
  <si>
    <t>안전감시단 4,675,000원 * 14개월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</si>
  <si>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</si>
  <si>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</si>
  <si>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장비접근경보시스템 2대 * 1,500,000</t>
    <phoneticPr fontId="1" type="noConversion"/>
  </si>
  <si>
    <t>핫팩 등 월평균 236,000원 x 2개월</t>
    <phoneticPr fontId="1" type="noConversion"/>
  </si>
  <si>
    <t>감시단 2인 7,260,000원 x 3개월 + 감시단 1인 x 3,630,000원 x 2개월</t>
    <phoneticPr fontId="1" type="noConversion"/>
  </si>
  <si>
    <t>안전관리자 1인(경력 8년) * 6,464,000원 * 14개월 + 안전관리자 1인(경력 4년) * 5,066,000원 * 14개월 + 보건관리자 1인(경력 2년) * 3,769,000원 * 14개월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</si>
  <si>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</si>
  <si>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</si>
  <si>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</si>
  <si>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1-가-1. 안전보건관리자 인건비</t>
    <phoneticPr fontId="1" type="noConversion"/>
  </si>
  <si>
    <t>1-나-1. 안전보건관리자 인건비</t>
    <phoneticPr fontId="1" type="noConversion"/>
  </si>
  <si>
    <t>Q1.1. (1번 문항에 ④ 부족하다, ⑤ 매우 부족하다고 답한 응답자만 해당)</t>
    <phoneticPr fontId="1" type="noConversion"/>
  </si>
  <si>
    <t>전혀 그렇지 않다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</si>
  <si>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</si>
  <si>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</si>
  <si>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</si>
  <si>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</si>
  <si>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</si>
  <si>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</si>
  <si>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</si>
  <si>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</si>
  <si>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</si>
  <si>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</si>
  <si>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</si>
  <si>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</si>
  <si>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</si>
  <si>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</si>
  <si>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</si>
  <si>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e-mail : lhg0806@kip.re.kr</t>
    <phoneticPr fontId="1" type="noConversion"/>
  </si>
  <si>
    <t>☜ 해당 설문지는 공정율 80% 이상인 현장과 준공 완료된 현장만을 대상으로 합니다.</t>
    <phoneticPr fontId="1" type="noConversion"/>
  </si>
  <si>
    <t>계약일(2000.00.00)</t>
    <phoneticPr fontId="1" type="noConversion"/>
  </si>
  <si>
    <t>아니오</t>
    <phoneticPr fontId="1" type="noConversion"/>
  </si>
  <si>
    <t>예</t>
    <phoneticPr fontId="1" type="noConversion"/>
  </si>
  <si>
    <t>Q2.1. (2번 문항에 ① 매우 그렇다, ② 그렇다고 답한 응답자만 해당)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</si>
  <si>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</si>
  <si>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</si>
  <si>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</si>
  <si>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</si>
  <si>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</si>
  <si>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</si>
  <si>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6-가-1. 건강검진비</t>
    <phoneticPr fontId="1" type="noConversion"/>
  </si>
  <si>
    <t>6-나-1. 건강검진비</t>
    <phoneticPr fontId="1" type="noConversion"/>
  </si>
  <si>
    <t>6. 근로자 건강장해예방비 등</t>
    <phoneticPr fontId="1" type="noConversion"/>
  </si>
  <si>
    <t>5. 안전보건교육비 등</t>
    <phoneticPr fontId="1" type="noConversion"/>
  </si>
  <si>
    <t>4. 안전보건진단비 등</t>
    <phoneticPr fontId="1" type="noConversion"/>
  </si>
  <si>
    <t>3. 보호구 등</t>
    <phoneticPr fontId="1" type="noConversion"/>
  </si>
  <si>
    <t>2. 안전시설비 등</t>
    <phoneticPr fontId="1" type="noConversion"/>
  </si>
  <si>
    <t>6-가-2. 근로자 휴게시설 설치 및 운용비</t>
    <phoneticPr fontId="1" type="noConversion"/>
  </si>
  <si>
    <t>6-나-2. 근로자 휴게시설 설치 및 운용비</t>
    <phoneticPr fontId="1" type="noConversion"/>
  </si>
  <si>
    <t xml:space="preserve">      적절하다고 생각하십니까 ? 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</si>
  <si>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</si>
  <si>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</si>
  <si>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</si>
  <si>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</si>
  <si>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>Q5. 귀하는 현행 공사규모에 대한 기준이 적정하다고 생각하십니까?</t>
    <phoneticPr fontId="1" type="noConversion"/>
  </si>
  <si>
    <t>생각하십니까?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</si>
  <si>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</si>
  <si>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</si>
  <si>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</si>
  <si>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</si>
  <si>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</si>
  <si>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</si>
  <si>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</si>
  <si>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</si>
  <si>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</si>
  <si>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</si>
  <si>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</si>
  <si>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</si>
  <si>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</si>
  <si>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</si>
  <si>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</si>
  <si>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7. 기술지도비 (자기공사자가 집행한 경우에 한함)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</si>
  <si>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</si>
  <si>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>50억 미만 / 50억~100억 미만 / 100억~300억 미만 / 300억 이상 / 보건관리자 선임 대상 공사</t>
    <phoneticPr fontId="1" type="noConversion"/>
  </si>
  <si>
    <t>50억 미만 / 50억~300억 미만 / 300억 이상 / 보건관리자 선임 대상 공사</t>
    <phoneticPr fontId="1" type="noConversion"/>
  </si>
  <si>
    <t>Q5.1. (5번 문항에 ④ 적정하지 않다, ⑤ 전혀 적정하지 않다고 답한 응답자만 해당)</t>
    <phoneticPr fontId="1" type="noConversion"/>
  </si>
  <si>
    <t>Q3.2. (3.1번 문항에 ① 매우 필요하다, ② 필요하다고 답한 응답자만 해당)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</si>
  <si>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</si>
  <si>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</si>
  <si>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</si>
  <si>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</si>
  <si>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</si>
  <si>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</si>
  <si>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</si>
  <si>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</si>
  <si>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>1-나-3. 안전감시단·지킴이 인건비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</si>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</sst>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8" fillId="0" borderId="0"/>
    <xf numFmtId="0" fontId="12" fillId="0" borderId="0">
      <alignment vertical="center"/>
    </xf>
    <xf numFmtId="0" fontId="29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1" fillId="0" borderId="0"/>
    <xf numFmtId="176" fontId="28" fillId="0" borderId="0" applyFont="0" applyFill="0" applyBorder="0" applyAlignment="0" applyProtection="0"/>
    <xf numFmtId="185" fontId="42" fillId="0" borderId="10">
      <alignment horizontal="centerContinuous" vertical="center"/>
    </xf>
    <xf numFmtId="3" fontId="29" fillId="0" borderId="0">
      <alignment vertical="center"/>
    </xf>
    <xf numFmtId="182" fontId="29" fillId="0" borderId="0">
      <alignment vertical="center"/>
    </xf>
    <xf numFmtId="4" fontId="29" fillId="0" borderId="0">
      <alignment vertical="center"/>
    </xf>
    <xf numFmtId="186" fontId="29" fillId="0" borderId="0">
      <alignment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41" fillId="0" borderId="10">
      <alignment horizontal="centerContinuous" vertical="center"/>
    </xf>
    <xf numFmtId="191" fontId="28" fillId="0" borderId="10">
      <alignment horizontal="centerContinuous" vertical="center"/>
    </xf>
    <xf numFmtId="192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4" fontId="29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195" fontId="28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29" fillId="0" borderId="0">
      <alignment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9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42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43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201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5" fontId="29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186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184" fontId="35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4" fontId="35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3" fontId="35" fillId="0" borderId="10">
      <alignment horizontal="centerContinuous" vertical="center"/>
    </xf>
    <xf numFmtId="0" fontId="42" fillId="0" borderId="10">
      <alignment horizontal="centerContinuous" vertical="center"/>
    </xf>
    <xf numFmtId="203" fontId="35" fillId="0" borderId="10">
      <alignment horizontal="centerContinuous" vertical="center"/>
    </xf>
    <xf numFmtId="199" fontId="29" fillId="0" borderId="10">
      <alignment horizontal="centerContinuous" vertical="center"/>
    </xf>
    <xf numFmtId="203" fontId="35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" fontId="42" fillId="0" borderId="10">
      <alignment horizontal="centerContinuous" vertical="center"/>
    </xf>
    <xf numFmtId="43" fontId="29" fillId="0" borderId="10">
      <alignment horizontal="centerContinuous" vertical="center"/>
    </xf>
    <xf numFmtId="179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204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211" fontId="28" fillId="0" borderId="10">
      <alignment horizontal="centerContinuous" vertical="center"/>
    </xf>
    <xf numFmtId="0" fontId="29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0" fontId="29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213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214" fontId="28" fillId="0" borderId="10">
      <alignment horizontal="centerContinuous" vertical="center"/>
    </xf>
    <xf numFmtId="182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15" fontId="29" fillId="0" borderId="10">
      <alignment horizontal="centerContinuous" vertical="center"/>
    </xf>
    <xf numFmtId="37" fontId="29" fillId="0" borderId="10">
      <alignment horizontal="centerContinuous" vertical="center"/>
    </xf>
    <xf numFmtId="207" fontId="29" fillId="0" borderId="10">
      <alignment horizontal="centerContinuous" vertical="center"/>
    </xf>
    <xf numFmtId="192" fontId="29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208" fontId="28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9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0"/>
    <xf numFmtId="0" fontId="29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20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41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45" fillId="0" borderId="0"/>
    <xf numFmtId="9" fontId="41" fillId="0" borderId="0">
      <alignment vertical="center"/>
    </xf>
    <xf numFmtId="3" fontId="46" fillId="0" borderId="9"/>
    <xf numFmtId="183" fontId="41" fillId="0" borderId="0">
      <alignment vertical="center"/>
    </xf>
    <xf numFmtId="3" fontId="46" fillId="0" borderId="9"/>
    <xf numFmtId="10" fontId="41" fillId="0" borderId="0">
      <alignment vertical="center"/>
    </xf>
    <xf numFmtId="178" fontId="41" fillId="0" borderId="0">
      <alignment vertical="center"/>
    </xf>
    <xf numFmtId="220" fontId="41" fillId="0" borderId="0">
      <alignment vertical="center"/>
    </xf>
    <xf numFmtId="0" fontId="33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1" fontId="47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41" fontId="29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222" fontId="4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182" fontId="28" fillId="0" borderId="0">
      <alignment horizontal="center" vertical="center"/>
    </xf>
    <xf numFmtId="9" fontId="49" fillId="0" borderId="0" applyFont="0" applyFill="0" applyBorder="0" applyAlignment="0" applyProtection="0"/>
    <xf numFmtId="0" fontId="28" fillId="0" borderId="0"/>
    <xf numFmtId="3" fontId="50" fillId="0" borderId="25">
      <alignment horizontal="right"/>
    </xf>
    <xf numFmtId="3" fontId="50" fillId="0" borderId="25">
      <alignment horizontal="right"/>
    </xf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223" fontId="5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53" fillId="0" borderId="0"/>
    <xf numFmtId="0" fontId="44" fillId="0" borderId="0"/>
    <xf numFmtId="0" fontId="44" fillId="0" borderId="0"/>
    <xf numFmtId="0" fontId="44" fillId="0" borderId="0" applyNumberFormat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28" fillId="0" borderId="0" applyFill="0" applyBorder="0" applyAlignment="0"/>
    <xf numFmtId="0" fontId="54" fillId="0" borderId="0"/>
    <xf numFmtId="40" fontId="55" fillId="0" borderId="0" applyFont="0" applyFill="0" applyBorder="0" applyAlignment="0" applyProtection="0"/>
    <xf numFmtId="4" fontId="56" fillId="0" borderId="0">
      <protection locked="0"/>
    </xf>
    <xf numFmtId="0" fontId="32" fillId="0" borderId="0" applyFont="0" applyFill="0" applyBorder="0" applyAlignment="0" applyProtection="0"/>
    <xf numFmtId="212" fontId="29" fillId="0" borderId="0"/>
    <xf numFmtId="43" fontId="32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>
      <protection locked="0"/>
    </xf>
    <xf numFmtId="0" fontId="32" fillId="0" borderId="0" applyFont="0" applyFill="0" applyBorder="0" applyAlignment="0" applyProtection="0"/>
    <xf numFmtId="0" fontId="29" fillId="0" borderId="0" applyFont="0" applyFill="0" applyBorder="0" applyAlignment="0" applyProtection="0"/>
    <xf numFmtId="23" fontId="32" fillId="0" borderId="0" applyFill="0" applyBorder="0" applyAlignment="0" applyProtection="0"/>
    <xf numFmtId="37" fontId="29" fillId="0" borderId="0"/>
    <xf numFmtId="0" fontId="57" fillId="0" borderId="0" applyFont="0" applyFill="0" applyBorder="0" applyAlignment="0" applyProtection="0"/>
    <xf numFmtId="37" fontId="41" fillId="0" borderId="9">
      <alignment horizontal="center" vertical="distributed"/>
    </xf>
    <xf numFmtId="224" fontId="29" fillId="0" borderId="0"/>
    <xf numFmtId="2" fontId="32" fillId="0" borderId="0" applyFill="0" applyBorder="0" applyAlignment="0" applyProtection="0"/>
    <xf numFmtId="38" fontId="59" fillId="38" borderId="0" applyNumberFormat="0" applyBorder="0" applyAlignment="0" applyProtection="0"/>
    <xf numFmtId="0" fontId="60" fillId="0" borderId="0">
      <alignment horizontal="left"/>
    </xf>
    <xf numFmtId="0" fontId="61" fillId="0" borderId="22" applyNumberFormat="0" applyAlignment="0" applyProtection="0">
      <alignment horizontal="left" vertical="center"/>
    </xf>
    <xf numFmtId="0" fontId="61" fillId="0" borderId="16">
      <alignment horizontal="left" vertical="center"/>
    </xf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0" fontId="59" fillId="38" borderId="9" applyNumberFormat="0" applyBorder="0" applyAlignment="0" applyProtection="0"/>
    <xf numFmtId="176" fontId="32" fillId="0" borderId="0" applyFont="0" applyFill="0" applyBorder="0" applyAlignment="0" applyProtection="0"/>
    <xf numFmtId="223" fontId="32" fillId="0" borderId="0" applyFont="0" applyFill="0" applyBorder="0" applyAlignment="0" applyProtection="0"/>
    <xf numFmtId="0" fontId="64" fillId="0" borderId="7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25" fontId="29" fillId="0" borderId="0">
      <alignment horizontal="right" vertical="center"/>
    </xf>
    <xf numFmtId="37" fontId="65" fillId="0" borderId="0"/>
    <xf numFmtId="0" fontId="29" fillId="0" borderId="0">
      <alignment horizontal="center" vertical="center"/>
    </xf>
    <xf numFmtId="0" fontId="32" fillId="0" borderId="0" applyNumberFormat="0" applyFill="0" applyBorder="0" applyAlignment="0" applyProtection="0"/>
    <xf numFmtId="226" fontId="29" fillId="0" borderId="0"/>
    <xf numFmtId="0" fontId="29" fillId="0" borderId="0"/>
    <xf numFmtId="0" fontId="32" fillId="0" borderId="0"/>
    <xf numFmtId="0" fontId="66" fillId="0" borderId="0"/>
    <xf numFmtId="0" fontId="28" fillId="0" borderId="0">
      <protection locked="0"/>
    </xf>
    <xf numFmtId="10" fontId="32" fillId="0" borderId="0" applyFont="0" applyFill="0" applyBorder="0" applyAlignment="0" applyProtection="0"/>
    <xf numFmtId="0" fontId="55" fillId="0" borderId="0"/>
    <xf numFmtId="0" fontId="67" fillId="0" borderId="0">
      <alignment horizontal="center" vertical="center"/>
    </xf>
    <xf numFmtId="0" fontId="64" fillId="0" borderId="0"/>
    <xf numFmtId="0" fontId="68" fillId="0" borderId="0" applyFill="0" applyBorder="0" applyAlignment="0"/>
    <xf numFmtId="0" fontId="32" fillId="0" borderId="31" applyNumberFormat="0" applyFill="0" applyAlignment="0" applyProtection="0"/>
    <xf numFmtId="227" fontId="2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9" fillId="0" borderId="32"/>
    <xf numFmtId="0" fontId="56" fillId="0" borderId="0">
      <protection locked="0"/>
    </xf>
    <xf numFmtId="0" fontId="70" fillId="39" borderId="0">
      <alignment horizontal="left"/>
    </xf>
    <xf numFmtId="0" fontId="56" fillId="0" borderId="0">
      <protection locked="0"/>
    </xf>
    <xf numFmtId="228" fontId="28" fillId="0" borderId="0">
      <alignment horizontal="right"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72" fillId="0" borderId="27"/>
    <xf numFmtId="0" fontId="73" fillId="0" borderId="0"/>
    <xf numFmtId="3" fontId="74" fillId="0" borderId="9"/>
    <xf numFmtId="0" fontId="74" fillId="0" borderId="9"/>
    <xf numFmtId="3" fontId="74" fillId="0" borderId="33"/>
    <xf numFmtId="3" fontId="74" fillId="0" borderId="30"/>
    <xf numFmtId="0" fontId="75" fillId="0" borderId="9"/>
    <xf numFmtId="0" fontId="76" fillId="0" borderId="0">
      <alignment horizontal="center"/>
    </xf>
    <xf numFmtId="0" fontId="40" fillId="0" borderId="20">
      <alignment horizontal="center"/>
    </xf>
    <xf numFmtId="229" fontId="28" fillId="0" borderId="0">
      <alignment vertical="center"/>
    </xf>
    <xf numFmtId="0" fontId="32" fillId="0" borderId="0"/>
    <xf numFmtId="0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9" fillId="0" borderId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2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3" fontId="29" fillId="0" borderId="0" applyFont="0" applyFill="0" applyBorder="0" applyAlignment="0" applyProtection="0"/>
    <xf numFmtId="23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32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2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231" fontId="77" fillId="0" borderId="0" applyFont="0" applyFill="0" applyBorder="0" applyAlignment="0" applyProtection="0"/>
    <xf numFmtId="223" fontId="29" fillId="0" borderId="0" applyFont="0" applyFill="0" applyBorder="0" applyAlignment="0" applyProtection="0"/>
    <xf numFmtId="0" fontId="78" fillId="0" borderId="26"/>
    <xf numFmtId="0" fontId="79" fillId="0" borderId="9">
      <alignment vertical="center"/>
    </xf>
    <xf numFmtId="192" fontId="29" fillId="0" borderId="0" applyFont="0" applyFill="0" applyBorder="0" applyAlignment="0" applyProtection="0"/>
    <xf numFmtId="234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193" fontId="81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2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6" fontId="80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0" fontId="29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36" fontId="80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239" fontId="28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6" fontId="80" fillId="0" borderId="0">
      <alignment horizontal="right" vertical="center"/>
    </xf>
    <xf numFmtId="236" fontId="29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1" fontId="28" fillId="0" borderId="0">
      <alignment horizontal="right" vertical="center"/>
    </xf>
    <xf numFmtId="242" fontId="29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243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192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7" fontId="81" fillId="0" borderId="0">
      <alignment horizontal="right" vertical="center"/>
    </xf>
    <xf numFmtId="193" fontId="81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236" fontId="80" fillId="0" borderId="0">
      <alignment horizontal="right" vertical="center"/>
    </xf>
    <xf numFmtId="0" fontId="38" fillId="0" borderId="0" applyFill="0" applyBorder="0" applyProtection="0">
      <alignment vertical="center"/>
    </xf>
    <xf numFmtId="4" fontId="56" fillId="0" borderId="0">
      <protection locked="0"/>
    </xf>
    <xf numFmtId="244" fontId="29" fillId="0" borderId="0">
      <protection locked="0"/>
    </xf>
    <xf numFmtId="0" fontId="29" fillId="0" borderId="0"/>
    <xf numFmtId="227" fontId="28" fillId="0" borderId="0">
      <protection locked="0"/>
    </xf>
    <xf numFmtId="0" fontId="28" fillId="0" borderId="9" applyNumberFormat="0" applyFill="0" applyProtection="0">
      <alignment vertical="center"/>
    </xf>
    <xf numFmtId="0" fontId="56" fillId="0" borderId="31">
      <protection locked="0"/>
    </xf>
    <xf numFmtId="0" fontId="28" fillId="0" borderId="0" applyFont="0" applyFill="0" applyBorder="0" applyAlignment="0" applyProtection="0"/>
    <xf numFmtId="245" fontId="28" fillId="0" borderId="0">
      <protection locked="0"/>
    </xf>
    <xf numFmtId="246" fontId="29" fillId="0" borderId="0">
      <protection locked="0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59" borderId="35" applyNumberFormat="0" applyFont="0" applyAlignment="0" applyProtection="0">
      <alignment vertical="center"/>
    </xf>
    <xf numFmtId="0" fontId="86" fillId="60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61" borderId="36" applyNumberFormat="0" applyAlignment="0" applyProtection="0">
      <alignment vertical="center"/>
    </xf>
    <xf numFmtId="0" fontId="89" fillId="0" borderId="37" applyNumberFormat="0" applyFill="0" applyAlignment="0" applyProtection="0">
      <alignment vertical="center"/>
    </xf>
    <xf numFmtId="0" fontId="90" fillId="0" borderId="38" applyNumberFormat="0" applyFill="0" applyAlignment="0" applyProtection="0">
      <alignment vertical="center"/>
    </xf>
    <xf numFmtId="0" fontId="91" fillId="45" borderId="34" applyNumberFormat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4" fillId="0" borderId="40" applyNumberFormat="0" applyFill="0" applyAlignment="0" applyProtection="0">
      <alignment vertical="center"/>
    </xf>
    <xf numFmtId="0" fontId="95" fillId="0" borderId="41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42" borderId="0" applyNumberFormat="0" applyBorder="0" applyAlignment="0" applyProtection="0">
      <alignment vertical="center"/>
    </xf>
    <xf numFmtId="0" fontId="97" fillId="58" borderId="42" applyNumberFormat="0" applyAlignment="0" applyProtection="0">
      <alignment vertical="center"/>
    </xf>
    <xf numFmtId="0" fontId="43" fillId="0" borderId="0"/>
    <xf numFmtId="0" fontId="56" fillId="0" borderId="0">
      <protection locked="0"/>
    </xf>
    <xf numFmtId="0" fontId="9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49" fillId="0" borderId="0"/>
    <xf numFmtId="39" fontId="32" fillId="0" borderId="0" applyFill="0" applyBorder="0" applyAlignment="0" applyProtection="0"/>
    <xf numFmtId="0" fontId="101" fillId="0" borderId="0" applyFont="0" applyFill="0" applyBorder="0" applyAlignment="0" applyProtection="0"/>
    <xf numFmtId="25" fontId="32" fillId="0" borderId="0" applyFill="0" applyBorder="0" applyAlignment="0" applyProtection="0"/>
    <xf numFmtId="0" fontId="101" fillId="0" borderId="0" applyFont="0" applyFill="0" applyBorder="0" applyAlignment="0" applyProtection="0"/>
    <xf numFmtId="0" fontId="29" fillId="0" borderId="0"/>
    <xf numFmtId="10" fontId="32" fillId="0" borderId="0" applyFill="0" applyBorder="0" applyAlignment="0" applyProtection="0"/>
    <xf numFmtId="0" fontId="10" fillId="0" borderId="0">
      <alignment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0">
      <alignment vertical="center"/>
    </xf>
    <xf numFmtId="0" fontId="28" fillId="0" borderId="10">
      <alignment horizontal="centerContinuous"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02" fillId="0" borderId="0"/>
    <xf numFmtId="0" fontId="102" fillId="0" borderId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32" fillId="0" borderId="0"/>
    <xf numFmtId="44" fontId="103" fillId="0" borderId="0" applyFont="0" applyFill="0" applyBorder="0" applyAlignment="0" applyProtection="0"/>
    <xf numFmtId="0" fontId="104" fillId="0" borderId="0"/>
    <xf numFmtId="0" fontId="105" fillId="0" borderId="0"/>
    <xf numFmtId="0" fontId="104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9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>
      <protection locked="0"/>
    </xf>
    <xf numFmtId="0" fontId="28" fillId="0" borderId="0">
      <alignment vertical="center"/>
    </xf>
    <xf numFmtId="0" fontId="3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9" fillId="0" borderId="0"/>
    <xf numFmtId="0" fontId="46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56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alignment vertical="center"/>
    </xf>
    <xf numFmtId="0" fontId="32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52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9" fillId="0" borderId="0"/>
    <xf numFmtId="0" fontId="52" fillId="0" borderId="0"/>
    <xf numFmtId="0" fontId="100" fillId="0" borderId="0"/>
    <xf numFmtId="0" fontId="99" fillId="0" borderId="0"/>
    <xf numFmtId="0" fontId="100" fillId="0" borderId="0"/>
    <xf numFmtId="0" fontId="99" fillId="0" borderId="0"/>
    <xf numFmtId="0" fontId="32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9" fontId="3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08" fillId="0" borderId="0">
      <alignment vertical="center"/>
    </xf>
    <xf numFmtId="41" fontId="28" fillId="0" borderId="0" applyFont="0" applyFill="0" applyBorder="0" applyAlignment="0" applyProtection="0"/>
    <xf numFmtId="0" fontId="10" fillId="0" borderId="0">
      <alignment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29" fillId="0" borderId="0">
      <alignment vertical="center"/>
    </xf>
    <xf numFmtId="249" fontId="33" fillId="0" borderId="0" applyFont="0" applyFill="0" applyBorder="0" applyAlignment="0" applyProtection="0"/>
    <xf numFmtId="213" fontId="33" fillId="0" borderId="0" applyFont="0" applyFill="0" applyBorder="0" applyAlignment="0" applyProtection="0"/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250" fontId="29" fillId="0" borderId="0">
      <alignment vertical="center"/>
    </xf>
    <xf numFmtId="182" fontId="29" fillId="0" borderId="0">
      <alignment vertical="center"/>
    </xf>
    <xf numFmtId="182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186" fontId="29" fillId="0" borderId="0">
      <alignment vertical="center"/>
    </xf>
    <xf numFmtId="0" fontId="29" fillId="0" borderId="0">
      <alignment vertical="center"/>
    </xf>
    <xf numFmtId="0" fontId="41" fillId="0" borderId="10">
      <alignment horizontal="centerContinuous" vertical="center"/>
    </xf>
    <xf numFmtId="251" fontId="33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4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2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38" fontId="28" fillId="0" borderId="10">
      <alignment horizontal="centerContinuous" vertical="center"/>
    </xf>
    <xf numFmtId="38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4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91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5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8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91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7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92" fontId="29" fillId="0" borderId="10">
      <alignment horizontal="centerContinuous" vertical="center"/>
    </xf>
    <xf numFmtId="253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10">
      <alignment horizontal="centerContinuous" vertical="center"/>
    </xf>
    <xf numFmtId="190" fontId="28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0" fontId="30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194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38" fontId="29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2" fontId="29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0" fontId="28" fillId="0" borderId="10">
      <alignment horizontal="centerContinuous" vertical="center"/>
    </xf>
    <xf numFmtId="271" fontId="29" fillId="0" borderId="10">
      <alignment horizontal="centerContinuous" vertical="center"/>
    </xf>
    <xf numFmtId="270" fontId="28" fillId="0" borderId="10">
      <alignment horizontal="centerContinuous" vertical="center"/>
    </xf>
    <xf numFmtId="265" fontId="29" fillId="0" borderId="10">
      <alignment horizontal="centerContinuous" vertical="center"/>
    </xf>
    <xf numFmtId="270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28" fillId="0" borderId="0"/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78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183" fontId="28" fillId="0" borderId="10">
      <alignment horizontal="centerContinuous" vertical="center"/>
    </xf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0" fontId="28" fillId="0" borderId="0"/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7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185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29" fillId="0" borderId="0">
      <alignment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32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17" fontId="29" fillId="0" borderId="0">
      <alignment horizontal="centerContinuous" vertical="center"/>
    </xf>
    <xf numFmtId="0" fontId="28" fillId="0" borderId="0"/>
    <xf numFmtId="217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3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4" fontId="29" fillId="0" borderId="0">
      <alignment horizontal="centerContinuous" vertical="center"/>
    </xf>
    <xf numFmtId="0" fontId="28" fillId="0" borderId="0"/>
    <xf numFmtId="274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6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77" fontId="29" fillId="0" borderId="0">
      <alignment horizontal="centerContinuous" vertical="center"/>
    </xf>
    <xf numFmtId="0" fontId="28" fillId="0" borderId="0"/>
    <xf numFmtId="277" fontId="29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189" fontId="29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254" fontId="81" fillId="0" borderId="0">
      <alignment horizontal="centerContinuous" vertical="center"/>
    </xf>
    <xf numFmtId="0" fontId="28" fillId="0" borderId="0"/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28" fillId="0" borderId="0"/>
    <xf numFmtId="0" fontId="81" fillId="0" borderId="0">
      <alignment horizontal="centerContinuous" vertical="center"/>
    </xf>
    <xf numFmtId="0" fontId="81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275" fontId="28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01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278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279" fontId="29" fillId="0" borderId="0">
      <alignment horizontal="centerContinuous" vertical="center"/>
    </xf>
    <xf numFmtId="0" fontId="28" fillId="0" borderId="0"/>
    <xf numFmtId="189" fontId="29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3" fontId="42" fillId="0" borderId="0">
      <alignment horizontal="centerContinuous" vertical="center"/>
    </xf>
    <xf numFmtId="0" fontId="28" fillId="0" borderId="0"/>
    <xf numFmtId="3" fontId="81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80" fontId="29" fillId="0" borderId="0">
      <alignment horizontal="centerContinuous" vertical="center"/>
    </xf>
    <xf numFmtId="0" fontId="28" fillId="0" borderId="0"/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8" fillId="0" borderId="0"/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32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17" fontId="29" fillId="0" borderId="10">
      <alignment horizontal="centerContinuous" vertical="center"/>
    </xf>
    <xf numFmtId="0" fontId="28" fillId="0" borderId="0"/>
    <xf numFmtId="21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9" fontId="29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21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4" fontId="29" fillId="0" borderId="10">
      <alignment horizontal="centerContinuous" vertical="center"/>
    </xf>
    <xf numFmtId="0" fontId="28" fillId="0" borderId="0"/>
    <xf numFmtId="274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4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5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6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83" fontId="28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92" fontId="29" fillId="0" borderId="10">
      <alignment horizontal="centerContinuous" vertical="center"/>
    </xf>
    <xf numFmtId="285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86" fontId="28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206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257" fontId="28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1" fontId="33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9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37" fontId="42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3" fontId="42" fillId="0" borderId="0">
      <alignment horizontal="centerContinuous" vertical="center"/>
    </xf>
    <xf numFmtId="185" fontId="42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4" fontId="29" fillId="0" borderId="10">
      <alignment horizontal="centerContinuous" vertical="center"/>
    </xf>
    <xf numFmtId="185" fontId="42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59" fontId="29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261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262" fontId="29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3" fontId="42" fillId="0" borderId="10">
      <alignment horizontal="centerContinuous" vertical="center"/>
    </xf>
    <xf numFmtId="3" fontId="42" fillId="0" borderId="10">
      <alignment horizontal="centerContinuous" vertical="center"/>
    </xf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264" fontId="29" fillId="0" borderId="10">
      <alignment horizontal="centerContinuous" vertical="center"/>
    </xf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5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0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205" fontId="28" fillId="0" borderId="10">
      <alignment horizontal="centerContinuous" vertical="center"/>
    </xf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186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9" fontId="29" fillId="0" borderId="10">
      <alignment horizontal="centerContinuous" vertical="center"/>
    </xf>
    <xf numFmtId="199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54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43" fontId="29" fillId="0" borderId="10">
      <alignment horizontal="centerContinuous" vertical="center"/>
    </xf>
    <xf numFmtId="253" fontId="29" fillId="0" borderId="10">
      <alignment horizontal="centerContinuous" vertical="center"/>
    </xf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0" fontId="28" fillId="0" borderId="0"/>
    <xf numFmtId="287" fontId="28" fillId="0" borderId="10">
      <alignment horizontal="centerContinuous" vertical="center"/>
    </xf>
    <xf numFmtId="287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4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6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77" fontId="29" fillId="0" borderId="10">
      <alignment horizontal="centerContinuous" vertical="center"/>
    </xf>
    <xf numFmtId="0" fontId="28" fillId="0" borderId="0"/>
    <xf numFmtId="277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43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0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7" fontId="29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7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37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92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4" fontId="29" fillId="0" borderId="10">
      <alignment horizontal="centerContinuous" vertical="center"/>
    </xf>
    <xf numFmtId="0" fontId="28" fillId="0" borderId="0"/>
    <xf numFmtId="184" fontId="29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0"/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0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6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181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68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0" fontId="28" fillId="0" borderId="0"/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06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7" fontId="28" fillId="0" borderId="10">
      <alignment horizontal="centerContinuous" vertical="center"/>
    </xf>
    <xf numFmtId="0" fontId="28" fillId="0" borderId="0"/>
    <xf numFmtId="297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81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0" fontId="28" fillId="0" borderId="0"/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177" fontId="28" fillId="0" borderId="10">
      <alignment horizontal="centerContinuous" vertical="center"/>
    </xf>
    <xf numFmtId="29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0"/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9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0" fontId="28" fillId="0" borderId="0"/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5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5" fontId="28" fillId="0" borderId="10">
      <alignment horizontal="centerContinuous" vertical="center"/>
    </xf>
    <xf numFmtId="0" fontId="28" fillId="0" borderId="0"/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4" fontId="28" fillId="0" borderId="10">
      <alignment horizontal="centerContinuous" vertical="center"/>
    </xf>
    <xf numFmtId="293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8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4" fontId="28" fillId="0" borderId="10">
      <alignment horizontal="centerContinuous" vertical="center"/>
    </xf>
    <xf numFmtId="0" fontId="28" fillId="0" borderId="0"/>
    <xf numFmtId="294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96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0" fontId="28" fillId="0" borderId="0"/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256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9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06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0" fontId="28" fillId="0" borderId="0"/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189" fontId="28" fillId="0" borderId="10">
      <alignment horizontal="centerContinuous" vertical="center"/>
    </xf>
    <xf numFmtId="0" fontId="28" fillId="0" borderId="0"/>
    <xf numFmtId="258" fontId="29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252" fontId="28" fillId="0" borderId="10">
      <alignment horizontal="centerContinuous" vertical="center"/>
    </xf>
    <xf numFmtId="189" fontId="28" fillId="0" borderId="10">
      <alignment horizontal="centerContinuous" vertical="center"/>
    </xf>
    <xf numFmtId="0" fontId="28" fillId="0" borderId="0"/>
    <xf numFmtId="3" fontId="42" fillId="0" borderId="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6" fontId="29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6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0">
      <alignment horizontal="centerContinuous" vertical="center"/>
    </xf>
    <xf numFmtId="0" fontId="28" fillId="0" borderId="0"/>
    <xf numFmtId="22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01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75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7" fontId="42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00" fontId="29" fillId="0" borderId="10">
      <alignment horizontal="centerContinuous" vertical="center"/>
    </xf>
    <xf numFmtId="0" fontId="28" fillId="0" borderId="0"/>
    <xf numFmtId="30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28" fillId="0" borderId="0"/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79" fontId="28" fillId="0" borderId="10">
      <alignment horizontal="centerContinuous" vertical="center"/>
    </xf>
    <xf numFmtId="279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79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252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43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253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9" fillId="0" borderId="10">
      <alignment horizontal="centerContinuous" vertical="center"/>
    </xf>
    <xf numFmtId="182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82" fontId="28" fillId="0" borderId="10">
      <alignment horizontal="centerContinuous" vertical="center"/>
    </xf>
    <xf numFmtId="0" fontId="28" fillId="0" borderId="0"/>
    <xf numFmtId="221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07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2" fontId="29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91" fontId="29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217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3" fontId="81" fillId="0" borderId="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229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0" fontId="28" fillId="0" borderId="0"/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255" fontId="28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41" fillId="0" borderId="10">
      <alignment horizontal="centerContinuous" vertical="center"/>
    </xf>
    <xf numFmtId="185" fontId="42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186" fontId="29" fillId="0" borderId="10">
      <alignment horizontal="centerContinuous" vertical="center"/>
    </xf>
    <xf numFmtId="3" fontId="81" fillId="0" borderId="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288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9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9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41" fillId="0" borderId="10">
      <alignment horizontal="centerContinuous" vertical="center"/>
    </xf>
    <xf numFmtId="189" fontId="28" fillId="0" borderId="10">
      <alignment horizontal="centerContinuous" vertical="center"/>
    </xf>
    <xf numFmtId="0" fontId="41" fillId="0" borderId="10">
      <alignment horizontal="centerContinuous" vertical="center"/>
    </xf>
    <xf numFmtId="253" fontId="29" fillId="0" borderId="10">
      <alignment horizontal="centerContinuous" vertical="center"/>
    </xf>
    <xf numFmtId="182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23" fontId="28" fillId="0" borderId="10">
      <alignment horizontal="centerContinuous" vertical="center"/>
    </xf>
    <xf numFmtId="20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0"/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0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81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299" fontId="33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0" fontId="41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53" fontId="29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0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3" fontId="42" fillId="0" borderId="0">
      <alignment horizontal="centerContinuous" vertical="center"/>
    </xf>
    <xf numFmtId="0" fontId="28" fillId="0" borderId="0"/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0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247" fontId="28" fillId="0" borderId="0">
      <alignment horizontal="centerContinuous" vertical="center"/>
    </xf>
    <xf numFmtId="0" fontId="28" fillId="0" borderId="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0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65" fontId="29" fillId="0" borderId="10">
      <alignment horizontal="centerContinuous" vertical="center"/>
    </xf>
    <xf numFmtId="0" fontId="28" fillId="0" borderId="0"/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5" fontId="29" fillId="0" borderId="10">
      <alignment horizontal="centerContinuous" vertical="center"/>
    </xf>
    <xf numFmtId="0" fontId="28" fillId="0" borderId="0"/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54" fontId="28" fillId="0" borderId="10">
      <alignment horizontal="centerContinuous" vertical="center"/>
    </xf>
    <xf numFmtId="267" fontId="41" fillId="0" borderId="10">
      <alignment horizontal="centerContinuous" vertical="center"/>
    </xf>
    <xf numFmtId="267" fontId="4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0" fontId="28" fillId="0" borderId="0"/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198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4" fontId="28" fillId="0" borderId="10">
      <alignment horizontal="centerContinuous" vertical="center"/>
    </xf>
    <xf numFmtId="304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3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84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302" fontId="29" fillId="0" borderId="10">
      <alignment horizontal="centerContinuous" vertical="center"/>
    </xf>
    <xf numFmtId="302" fontId="29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92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301" fontId="28" fillId="0" borderId="10">
      <alignment horizontal="centerContinuous" vertical="center"/>
    </xf>
    <xf numFmtId="301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222" fontId="28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0" fontId="30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57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0" fontId="28" fillId="0" borderId="0"/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0" fontId="28" fillId="0" borderId="0"/>
    <xf numFmtId="259" fontId="29" fillId="0" borderId="10">
      <alignment horizontal="centerContinuous" vertical="center"/>
    </xf>
    <xf numFmtId="259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7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30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1" fontId="29" fillId="0" borderId="10">
      <alignment horizontal="centerContinuous" vertical="center"/>
    </xf>
    <xf numFmtId="0" fontId="28" fillId="0" borderId="0"/>
    <xf numFmtId="261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6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7" fontId="81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38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81" fillId="0" borderId="10">
      <alignment horizontal="centerContinuous" vertical="center"/>
    </xf>
    <xf numFmtId="0" fontId="28" fillId="0" borderId="0"/>
    <xf numFmtId="37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259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262" fontId="29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3" fontId="81" fillId="0" borderId="10">
      <alignment horizontal="centerContinuous" vertical="center"/>
    </xf>
    <xf numFmtId="0" fontId="28" fillId="0" borderId="0"/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28" fillId="0" borderId="0"/>
    <xf numFmtId="0" fontId="81" fillId="0" borderId="10">
      <alignment horizontal="centerContinuous" vertical="center"/>
    </xf>
    <xf numFmtId="0" fontId="81" fillId="0" borderId="10">
      <alignment horizontal="centerContinuous" vertical="center"/>
    </xf>
    <xf numFmtId="264" fontId="29" fillId="0" borderId="10">
      <alignment horizontal="centerContinuous" vertical="center"/>
    </xf>
    <xf numFmtId="0" fontId="28" fillId="0" borderId="0"/>
    <xf numFmtId="264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0"/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305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2" fontId="29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28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281" fontId="29" fillId="0" borderId="10">
      <alignment horizontal="centerContinuous" vertical="center"/>
    </xf>
    <xf numFmtId="281" fontId="29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80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92" fontId="29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285" fontId="28" fillId="0" borderId="10">
      <alignment horizontal="centerContinuous" vertical="center"/>
    </xf>
    <xf numFmtId="0" fontId="28" fillId="0" borderId="0"/>
    <xf numFmtId="210" fontId="29" fillId="0" borderId="10">
      <alignment horizontal="centerContinuous" vertical="center"/>
    </xf>
    <xf numFmtId="210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247" fontId="28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3" fontId="81" fillId="0" borderId="10">
      <alignment horizontal="centerContinuous" vertical="center"/>
    </xf>
    <xf numFmtId="0" fontId="28" fillId="0" borderId="0"/>
    <xf numFmtId="0" fontId="28" fillId="0" borderId="0"/>
    <xf numFmtId="3" fontId="42" fillId="0" borderId="10">
      <alignment horizontal="centerContinuous" vertical="center"/>
    </xf>
    <xf numFmtId="0" fontId="28" fillId="0" borderId="0"/>
    <xf numFmtId="3" fontId="81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0" fontId="28" fillId="0" borderId="0"/>
    <xf numFmtId="186" fontId="29" fillId="0" borderId="10">
      <alignment horizontal="centerContinuous" vertical="center"/>
    </xf>
    <xf numFmtId="223" fontId="28" fillId="0" borderId="10">
      <alignment horizontal="centerContinuous" vertical="center"/>
    </xf>
    <xf numFmtId="0" fontId="28" fillId="0" borderId="0"/>
    <xf numFmtId="223" fontId="28" fillId="0" borderId="10">
      <alignment horizontal="centerContinuous" vertical="center"/>
    </xf>
    <xf numFmtId="0" fontId="28" fillId="0" borderId="0"/>
    <xf numFmtId="185" fontId="42" fillId="0" borderId="10">
      <alignment horizontal="centerContinuous" vertical="center"/>
    </xf>
    <xf numFmtId="0" fontId="28" fillId="0" borderId="0"/>
    <xf numFmtId="252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8" fillId="0" borderId="10">
      <alignment horizontal="centerContinuous" vertical="center"/>
    </xf>
    <xf numFmtId="0" fontId="28" fillId="0" borderId="0"/>
    <xf numFmtId="190" fontId="28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80" fontId="29" fillId="0" borderId="10">
      <alignment horizontal="centerContinuous" vertical="center"/>
    </xf>
    <xf numFmtId="0" fontId="28" fillId="0" borderId="0"/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8" fillId="0" borderId="0"/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6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24" fontId="55" fillId="0" borderId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7" fontId="28" fillId="0" borderId="0" applyNumberFormat="0" applyFont="0" applyFill="0" applyBorder="0" applyAlignment="0" applyProtection="0"/>
    <xf numFmtId="308" fontId="28" fillId="0" borderId="0" applyNumberFormat="0" applyFont="0" applyFill="0" applyBorder="0" applyAlignment="0" applyProtection="0"/>
    <xf numFmtId="306" fontId="55" fillId="0" borderId="0" applyFont="0" applyFill="0" applyBorder="0" applyAlignment="0" applyProtection="0"/>
    <xf numFmtId="222" fontId="28" fillId="0" borderId="0" applyFont="0" applyFill="0" applyBorder="0" applyAlignment="0" applyProtection="0"/>
    <xf numFmtId="0" fontId="28" fillId="0" borderId="0"/>
    <xf numFmtId="41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254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41" fontId="103" fillId="0" borderId="0" applyFont="0" applyFill="0" applyBorder="0" applyAlignment="0" applyProtection="0"/>
    <xf numFmtId="0" fontId="28" fillId="0" borderId="0"/>
    <xf numFmtId="42" fontId="103" fillId="0" borderId="0" applyFont="0" applyFill="0" applyBorder="0" applyAlignment="0" applyProtection="0"/>
    <xf numFmtId="0" fontId="28" fillId="0" borderId="0"/>
    <xf numFmtId="0" fontId="28" fillId="0" borderId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177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76" fontId="104" fillId="0" borderId="0" applyFont="0" applyFill="0" applyBorder="0" applyAlignment="0" applyProtection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0" fontId="10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3" fillId="0" borderId="0"/>
    <xf numFmtId="0" fontId="28" fillId="0" borderId="0"/>
    <xf numFmtId="43" fontId="103" fillId="0" borderId="0" applyFont="0" applyFill="0" applyBorder="0" applyAlignment="0" applyProtection="0"/>
    <xf numFmtId="0" fontId="28" fillId="0" borderId="0"/>
    <xf numFmtId="44" fontId="103" fillId="0" borderId="0" applyFont="0" applyFill="0" applyBorder="0" applyAlignment="0" applyProtection="0"/>
    <xf numFmtId="0" fontId="28" fillId="0" borderId="0"/>
    <xf numFmtId="0" fontId="28" fillId="0" borderId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20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0" fontId="28" fillId="0" borderId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223" fontId="10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5" fillId="0" borderId="0" applyFont="0" applyFill="0" applyBorder="0" applyAlignment="0" applyProtection="0"/>
    <xf numFmtId="0" fontId="29" fillId="0" borderId="0"/>
    <xf numFmtId="0" fontId="28" fillId="0" borderId="0"/>
    <xf numFmtId="0" fontId="28" fillId="0" borderId="0"/>
    <xf numFmtId="0" fontId="28" fillId="0" borderId="0"/>
    <xf numFmtId="248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77" fillId="0" borderId="0"/>
    <xf numFmtId="0" fontId="77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77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58" fillId="0" borderId="0"/>
    <xf numFmtId="0" fontId="29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77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58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31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77" fillId="0" borderId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58" fillId="0" borderId="0" applyFont="0" applyFill="0" applyBorder="0" applyAlignment="0" applyProtection="0"/>
    <xf numFmtId="0" fontId="29" fillId="0" borderId="0"/>
    <xf numFmtId="0" fontId="77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 applyFont="0" applyFill="0" applyBorder="0" applyAlignment="0" applyProtection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30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310" fontId="28" fillId="0" borderId="0" applyFont="0" applyFill="0" applyBorder="0" applyAlignment="0" applyProtection="0"/>
    <xf numFmtId="309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311" fontId="58" fillId="0" borderId="0" applyFont="0" applyFill="0" applyBorder="0" applyAlignment="0" applyProtection="0"/>
    <xf numFmtId="0" fontId="32" fillId="0" borderId="0"/>
    <xf numFmtId="0" fontId="77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0" fontId="32" fillId="0" borderId="0"/>
    <xf numFmtId="0" fontId="32" fillId="0" borderId="0"/>
    <xf numFmtId="0" fontId="29" fillId="0" borderId="0"/>
    <xf numFmtId="0" fontId="35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29" fillId="0" borderId="0"/>
    <xf numFmtId="0" fontId="4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29" fillId="0" borderId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/>
    <xf numFmtId="311" fontId="58" fillId="0" borderId="0" applyFont="0" applyFill="0" applyBorder="0" applyAlignment="0" applyProtection="0"/>
    <xf numFmtId="226" fontId="28" fillId="0" borderId="0" applyFont="0" applyFill="0" applyBorder="0" applyAlignment="0" applyProtection="0"/>
    <xf numFmtId="226" fontId="28" fillId="0" borderId="0" applyFont="0" applyFill="0" applyBorder="0" applyAlignment="0" applyProtection="0"/>
    <xf numFmtId="311" fontId="58" fillId="0" borderId="0" applyFont="0" applyFill="0" applyBorder="0" applyAlignment="0" applyProtection="0"/>
    <xf numFmtId="311" fontId="58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29" fillId="0" borderId="0"/>
    <xf numFmtId="0" fontId="32" fillId="0" borderId="0"/>
    <xf numFmtId="0" fontId="28" fillId="0" borderId="0"/>
    <xf numFmtId="0" fontId="29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77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58" fillId="0" borderId="0"/>
    <xf numFmtId="0" fontId="29" fillId="0" borderId="0"/>
    <xf numFmtId="0" fontId="32" fillId="0" borderId="0"/>
    <xf numFmtId="0" fontId="28" fillId="0" borderId="0"/>
    <xf numFmtId="0" fontId="32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31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32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/>
    <xf numFmtId="0" fontId="4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8" fillId="0" borderId="0"/>
    <xf numFmtId="0" fontId="35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28" fillId="0" borderId="0"/>
    <xf numFmtId="0" fontId="35" fillId="0" borderId="0" applyFont="0" applyFill="0" applyBorder="0" applyAlignment="0" applyProtection="0"/>
    <xf numFmtId="223" fontId="29" fillId="0" borderId="0" applyFont="0" applyFill="0" applyBorder="0" applyAlignment="0" applyProtection="0"/>
    <xf numFmtId="222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313" fontId="58" fillId="0" borderId="0" applyFont="0" applyFill="0" applyBorder="0" applyAlignment="0" applyProtection="0"/>
    <xf numFmtId="223" fontId="29" fillId="0" borderId="0" applyFont="0" applyFill="0" applyBorder="0" applyAlignment="0" applyProtection="0"/>
    <xf numFmtId="186" fontId="58" fillId="0" borderId="0" applyFont="0" applyFill="0" applyBorder="0" applyAlignment="0" applyProtection="0"/>
    <xf numFmtId="267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67" fontId="28" fillId="0" borderId="0" applyFont="0" applyFill="0" applyBorder="0" applyAlignment="0" applyProtection="0"/>
    <xf numFmtId="297" fontId="5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41" fillId="0" borderId="0" applyFont="0" applyFill="0" applyBorder="0" applyAlignment="0" applyProtection="0"/>
    <xf numFmtId="0" fontId="29" fillId="0" borderId="0"/>
    <xf numFmtId="0" fontId="29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2" fillId="0" borderId="0"/>
    <xf numFmtId="0" fontId="32" fillId="0" borderId="0"/>
    <xf numFmtId="0" fontId="35" fillId="0" borderId="0" applyFont="0" applyFill="0" applyBorder="0" applyAlignment="0" applyProtection="0"/>
    <xf numFmtId="0" fontId="3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/>
    <xf numFmtId="0" fontId="2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314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32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15" fontId="56" fillId="0" borderId="0">
      <protection locked="0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41" fillId="0" borderId="0">
      <alignment vertical="center"/>
    </xf>
    <xf numFmtId="183" fontId="41" fillId="0" borderId="0">
      <alignment vertical="center"/>
    </xf>
    <xf numFmtId="0" fontId="28" fillId="0" borderId="0"/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183" fontId="41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183" fontId="41" fillId="0" borderId="0">
      <alignment vertical="center"/>
    </xf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316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317" fontId="28" fillId="0" borderId="0">
      <alignment vertical="center"/>
    </xf>
    <xf numFmtId="318" fontId="28" fillId="0" borderId="0">
      <alignment vertical="center"/>
    </xf>
    <xf numFmtId="0" fontId="28" fillId="0" borderId="0"/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7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8" fontId="28" fillId="0" borderId="0">
      <alignment vertical="center"/>
    </xf>
    <xf numFmtId="0" fontId="28" fillId="0" borderId="0"/>
    <xf numFmtId="319" fontId="28" fillId="0" borderId="0">
      <alignment vertical="center"/>
    </xf>
    <xf numFmtId="0" fontId="28" fillId="0" borderId="0"/>
    <xf numFmtId="319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9" fontId="28" fillId="0" borderId="0">
      <alignment vertical="center"/>
    </xf>
    <xf numFmtId="317" fontId="28" fillId="0" borderId="0">
      <alignment vertical="center"/>
    </xf>
    <xf numFmtId="243" fontId="28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243" fontId="28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317" fontId="28" fillId="0" borderId="0">
      <alignment vertical="center"/>
    </xf>
    <xf numFmtId="178" fontId="41" fillId="0" borderId="0">
      <alignment vertical="center"/>
    </xf>
    <xf numFmtId="178" fontId="41" fillId="0" borderId="0">
      <alignment vertical="center"/>
    </xf>
    <xf numFmtId="0" fontId="30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9" fillId="0" borderId="0">
      <alignment vertical="center"/>
    </xf>
    <xf numFmtId="3" fontId="41" fillId="0" borderId="0">
      <alignment vertical="center"/>
    </xf>
    <xf numFmtId="0" fontId="28" fillId="0" borderId="0"/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0" fontId="28" fillId="0" borderId="0"/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20" fontId="29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28" fillId="0" borderId="0"/>
    <xf numFmtId="321" fontId="28" fillId="0" borderId="0">
      <alignment vertical="center"/>
    </xf>
    <xf numFmtId="321" fontId="28" fillId="0" borderId="0">
      <alignment vertical="center"/>
    </xf>
    <xf numFmtId="320" fontId="29" fillId="0" borderId="0">
      <alignment vertical="center"/>
    </xf>
    <xf numFmtId="6" fontId="28" fillId="0" borderId="0">
      <alignment vertical="center"/>
    </xf>
    <xf numFmtId="6" fontId="28" fillId="0" borderId="0">
      <alignment vertical="center"/>
    </xf>
    <xf numFmtId="3" fontId="41" fillId="0" borderId="0">
      <alignment vertical="center"/>
    </xf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320" fontId="29" fillId="0" borderId="0">
      <alignment vertical="center"/>
    </xf>
    <xf numFmtId="0" fontId="28" fillId="0" borderId="0"/>
    <xf numFmtId="0" fontId="30" fillId="0" borderId="0">
      <alignment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28" fillId="0" borderId="0"/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3" fontId="110" fillId="0" borderId="44">
      <alignment horizontal="right" vertical="center"/>
    </xf>
    <xf numFmtId="0" fontId="28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3" fontId="110" fillId="0" borderId="44">
      <alignment horizontal="right" vertical="center"/>
    </xf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33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28" fillId="0" borderId="0"/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182" fontId="28" fillId="0" borderId="0">
      <alignment horizontal="center" vertical="center"/>
    </xf>
    <xf numFmtId="0" fontId="28" fillId="0" borderId="0"/>
    <xf numFmtId="0" fontId="111" fillId="0" borderId="0"/>
    <xf numFmtId="0" fontId="32" fillId="0" borderId="0" applyNumberFormat="0" applyFill="0" applyBorder="0" applyAlignment="0" applyProtection="0"/>
    <xf numFmtId="2" fontId="110" fillId="0" borderId="44">
      <alignment horizontal="right"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12" fillId="15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28" fillId="0" borderId="0"/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28" fillId="0" borderId="0"/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28" fillId="0" borderId="0"/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31" fillId="44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12" fillId="3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5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12" fillId="3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28" fillId="0" borderId="0"/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12" fillId="1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31" fillId="47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31" fillId="48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12" fillId="2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31" fillId="43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12" fillId="2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31" fillId="49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12" fillId="3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0" fontId="28" fillId="0" borderId="0"/>
    <xf numFmtId="3" fontId="50" fillId="0" borderId="25">
      <alignment horizontal="right"/>
    </xf>
    <xf numFmtId="0" fontId="28" fillId="0" borderId="0"/>
    <xf numFmtId="3" fontId="50" fillId="0" borderId="25">
      <alignment horizontal="right"/>
    </xf>
    <xf numFmtId="0" fontId="28" fillId="0" borderId="0"/>
    <xf numFmtId="9" fontId="29" fillId="0" borderId="0">
      <protection locked="0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82" fillId="50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82" fillId="5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82" fillId="47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82" fillId="4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7" fillId="2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82" fillId="48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82" fillId="4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7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7" fillId="2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82" fillId="53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82" fillId="5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7" fillId="3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77" fillId="0" borderId="0">
      <protection locked="0"/>
    </xf>
    <xf numFmtId="0" fontId="28" fillId="0" borderId="0"/>
    <xf numFmtId="176" fontId="51" fillId="0" borderId="0" applyFont="0" applyFill="0" applyBorder="0" applyAlignment="0" applyProtection="0"/>
    <xf numFmtId="223" fontId="51" fillId="0" borderId="0" applyFont="0" applyFill="0" applyBorder="0" applyAlignment="0" applyProtection="0"/>
    <xf numFmtId="241" fontId="35" fillId="62" borderId="45">
      <alignment horizontal="center" vertical="center"/>
    </xf>
    <xf numFmtId="42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4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177" fontId="51" fillId="0" borderId="0" applyFont="0" applyFill="0" applyBorder="0" applyAlignment="0" applyProtection="0"/>
    <xf numFmtId="200" fontId="5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112" fillId="0" borderId="0">
      <alignment horizontal="center" wrapText="1"/>
      <protection locked="0"/>
    </xf>
    <xf numFmtId="41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32" fillId="0" borderId="0"/>
    <xf numFmtId="0" fontId="32" fillId="38" borderId="0" applyBorder="0" applyAlignment="0" applyProtection="0"/>
    <xf numFmtId="49" fontId="113" fillId="63" borderId="0" applyBorder="0">
      <alignment horizontal="right"/>
    </xf>
    <xf numFmtId="0" fontId="44" fillId="0" borderId="0"/>
    <xf numFmtId="0" fontId="114" fillId="0" borderId="0"/>
    <xf numFmtId="0" fontId="52" fillId="0" borderId="0"/>
    <xf numFmtId="0" fontId="99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49" fillId="0" borderId="0"/>
    <xf numFmtId="0" fontId="52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49" fillId="0" borderId="0"/>
    <xf numFmtId="0" fontId="52" fillId="0" borderId="0"/>
    <xf numFmtId="0" fontId="113" fillId="64" borderId="9">
      <alignment horizontal="center"/>
    </xf>
    <xf numFmtId="0" fontId="117" fillId="65" borderId="46" applyNumberFormat="0" applyBorder="0" applyAlignment="0">
      <alignment horizontal="left" wrapText="1"/>
    </xf>
    <xf numFmtId="38" fontId="55" fillId="0" borderId="0" applyFont="0" applyFill="0" applyBorder="0" applyAlignment="0" applyProtection="0"/>
    <xf numFmtId="0" fontId="118" fillId="63" borderId="0"/>
    <xf numFmtId="0" fontId="119" fillId="63" borderId="0" applyNumberFormat="0" applyFill="0" applyBorder="0"/>
    <xf numFmtId="0" fontId="120" fillId="63" borderId="0" applyNumberFormat="0" applyFill="0" applyBorder="0"/>
    <xf numFmtId="0" fontId="121" fillId="63" borderId="0" applyNumberFormat="0" applyFill="0" applyBorder="0"/>
    <xf numFmtId="0" fontId="122" fillId="0" borderId="0" applyNumberFormat="0" applyAlignment="0">
      <alignment horizontal="left"/>
    </xf>
    <xf numFmtId="0" fontId="123" fillId="64" borderId="47" applyFont="0" applyBorder="0">
      <alignment horizontal="centerContinuous" vertical="center"/>
    </xf>
    <xf numFmtId="0" fontId="28" fillId="0" borderId="0" applyNumberFormat="0" applyFont="0" applyFill="0" applyBorder="0" applyAlignment="0" applyProtection="0">
      <alignment vertical="center"/>
    </xf>
    <xf numFmtId="216" fontId="59" fillId="63" borderId="43" applyBorder="0"/>
    <xf numFmtId="322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323" fontId="32" fillId="0" borderId="0" applyFont="0" applyFill="0" applyBorder="0" applyAlignment="0" applyProtection="0"/>
    <xf numFmtId="260" fontId="32" fillId="0" borderId="0" applyFont="0" applyFill="0" applyBorder="0" applyAlignment="0" applyProtection="0"/>
    <xf numFmtId="324" fontId="32" fillId="0" borderId="0" applyFont="0" applyFill="0" applyBorder="0" applyAlignment="0" applyProtection="0"/>
    <xf numFmtId="0" fontId="32" fillId="0" borderId="0"/>
    <xf numFmtId="325" fontId="28" fillId="0" borderId="0" applyFont="0" applyFill="0" applyBorder="0" applyAlignment="0" applyProtection="0"/>
    <xf numFmtId="326" fontId="28" fillId="0" borderId="0" applyFont="0" applyFill="0" applyBorder="0" applyAlignment="0" applyProtection="0"/>
    <xf numFmtId="0" fontId="32" fillId="66" borderId="48" applyBorder="0"/>
    <xf numFmtId="327" fontId="32" fillId="66" borderId="49" applyBorder="0">
      <alignment horizontal="center"/>
    </xf>
    <xf numFmtId="0" fontId="124" fillId="0" borderId="0" applyNumberFormat="0" applyAlignment="0">
      <alignment horizontal="left"/>
    </xf>
    <xf numFmtId="328" fontId="29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59" fillId="63" borderId="0"/>
    <xf numFmtId="0" fontId="125" fillId="67" borderId="12" applyBorder="0" applyAlignment="0"/>
    <xf numFmtId="0" fontId="126" fillId="63" borderId="0" applyNumberFormat="0" applyFill="0" applyBorder="0"/>
    <xf numFmtId="329" fontId="35" fillId="0" borderId="0">
      <protection locked="0"/>
    </xf>
    <xf numFmtId="329" fontId="35" fillId="0" borderId="0">
      <protection locked="0"/>
    </xf>
    <xf numFmtId="12" fontId="32" fillId="38" borderId="50" applyNumberFormat="0" applyBorder="0" applyAlignment="0" applyProtection="0">
      <alignment horizontal="center"/>
    </xf>
    <xf numFmtId="0" fontId="127" fillId="0" borderId="51" applyNumberFormat="0" applyFill="0" applyAlignment="0" applyProtection="0"/>
    <xf numFmtId="0" fontId="32" fillId="68" borderId="35" applyBorder="0">
      <protection locked="0"/>
    </xf>
    <xf numFmtId="327" fontId="32" fillId="68" borderId="52" applyBorder="0">
      <alignment horizontal="center"/>
      <protection locked="0"/>
    </xf>
    <xf numFmtId="12" fontId="32" fillId="68" borderId="52" applyBorder="0">
      <alignment horizontal="center"/>
      <protection locked="0"/>
    </xf>
    <xf numFmtId="0" fontId="128" fillId="68" borderId="53">
      <alignment horizontal="center" vertical="center"/>
      <protection locked="0"/>
    </xf>
    <xf numFmtId="216" fontId="59" fillId="66" borderId="0" applyBorder="0">
      <protection locked="0"/>
    </xf>
    <xf numFmtId="15" fontId="59" fillId="66" borderId="0" applyBorder="0">
      <protection locked="0"/>
    </xf>
    <xf numFmtId="49" fontId="59" fillId="66" borderId="0" applyBorder="0">
      <protection locked="0"/>
    </xf>
    <xf numFmtId="49" fontId="59" fillId="66" borderId="11" applyNumberFormat="0" applyBorder="0"/>
    <xf numFmtId="0" fontId="118" fillId="66" borderId="52" applyBorder="0">
      <alignment horizontal="left"/>
    </xf>
    <xf numFmtId="0" fontId="118" fillId="68" borderId="0">
      <alignment horizontal="left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25" fontId="29" fillId="0" borderId="0">
      <alignment horizontal="right" vertical="center"/>
    </xf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32" fillId="0" borderId="0" applyNumberFormat="0" applyFill="0" applyBorder="0" applyAlignment="0" applyProtection="0"/>
    <xf numFmtId="0" fontId="66" fillId="0" borderId="0"/>
    <xf numFmtId="0" fontId="45" fillId="0" borderId="0"/>
    <xf numFmtId="0" fontId="32" fillId="0" borderId="0"/>
    <xf numFmtId="330" fontId="128" fillId="66" borderId="53">
      <alignment horizontal="center"/>
    </xf>
    <xf numFmtId="0" fontId="32" fillId="63" borderId="52" applyBorder="0">
      <alignment horizontal="center"/>
      <protection locked="0"/>
    </xf>
    <xf numFmtId="0" fontId="29" fillId="0" borderId="0">
      <protection locked="0"/>
    </xf>
    <xf numFmtId="0" fontId="130" fillId="63" borderId="0"/>
    <xf numFmtId="37" fontId="32" fillId="0" borderId="0" applyFont="0" applyFill="0" applyBorder="0" applyAlignment="0" applyProtection="0"/>
    <xf numFmtId="0" fontId="66" fillId="0" borderId="0"/>
    <xf numFmtId="0" fontId="131" fillId="63" borderId="0"/>
    <xf numFmtId="330" fontId="32" fillId="0" borderId="0"/>
    <xf numFmtId="14" fontId="132" fillId="0" borderId="0" applyNumberFormat="0" applyFill="0" applyBorder="0" applyAlignment="0" applyProtection="0">
      <alignment horizontal="left"/>
    </xf>
    <xf numFmtId="49" fontId="133" fillId="63" borderId="0" applyBorder="0">
      <alignment horizontal="centerContinuous"/>
    </xf>
    <xf numFmtId="0" fontId="134" fillId="63" borderId="0" applyProtection="0">
      <alignment horizontal="centerContinuous" vertical="center"/>
      <protection hidden="1"/>
    </xf>
    <xf numFmtId="40" fontId="135" fillId="0" borderId="0" applyBorder="0">
      <alignment horizontal="right"/>
    </xf>
    <xf numFmtId="0" fontId="32" fillId="63" borderId="52" applyBorder="0">
      <alignment horizontal="center"/>
    </xf>
    <xf numFmtId="0" fontId="32" fillId="63" borderId="52" applyBorder="0">
      <alignment horizontal="center"/>
    </xf>
    <xf numFmtId="0" fontId="32" fillId="0" borderId="0"/>
    <xf numFmtId="0" fontId="136" fillId="0" borderId="0" applyFill="0" applyBorder="0" applyProtection="0">
      <alignment horizontal="centerContinuous" vertical="center"/>
    </xf>
    <xf numFmtId="0" fontId="35" fillId="38" borderId="0" applyFill="0" applyBorder="0" applyProtection="0">
      <alignment horizontal="center" vertical="center"/>
    </xf>
    <xf numFmtId="216" fontId="113" fillId="63" borderId="0"/>
    <xf numFmtId="49" fontId="137" fillId="63" borderId="0" applyBorder="0">
      <alignment horizontal="right"/>
    </xf>
    <xf numFmtId="37" fontId="59" fillId="69" borderId="0" applyNumberFormat="0" applyBorder="0" applyAlignment="0" applyProtection="0"/>
    <xf numFmtId="37" fontId="59" fillId="0" borderId="0"/>
    <xf numFmtId="3" fontId="138" fillId="0" borderId="51" applyProtection="0"/>
    <xf numFmtId="331" fontId="55" fillId="0" borderId="0" applyFont="0" applyFill="0" applyBorder="0" applyAlignment="0" applyProtection="0"/>
    <xf numFmtId="332" fontId="55" fillId="0" borderId="0" applyFont="0" applyFill="0" applyBorder="0" applyAlignment="0" applyProtection="0"/>
    <xf numFmtId="0" fontId="66" fillId="0" borderId="0" applyFont="0" applyFill="0" applyBorder="0" applyAlignment="0" applyProtection="0"/>
    <xf numFmtId="311" fontId="58" fillId="0" borderId="0" applyFont="0" applyFill="0" applyBorder="0" applyAlignment="0" applyProtection="0"/>
    <xf numFmtId="3" fontId="139" fillId="0" borderId="54">
      <alignment horizont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82" fillId="5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82" fillId="5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7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82" fillId="55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82" fillId="56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82" fillId="51" borderId="0" applyNumberFormat="0" applyBorder="0" applyAlignment="0" applyProtection="0">
      <alignment vertical="center"/>
    </xf>
    <xf numFmtId="0" fontId="28" fillId="0" borderId="0"/>
    <xf numFmtId="0" fontId="27" fillId="26" borderId="0" applyNumberFormat="0" applyBorder="0" applyAlignment="0" applyProtection="0">
      <alignment vertical="center"/>
    </xf>
    <xf numFmtId="0" fontId="82" fillId="5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0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34" borderId="0" applyNumberFormat="0" applyBorder="0" applyAlignment="0" applyProtection="0">
      <alignment vertical="center"/>
    </xf>
    <xf numFmtId="0" fontId="82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7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0" fillId="13" borderId="24" applyNumberFormat="0" applyAlignment="0" applyProtection="0">
      <alignment vertical="center"/>
    </xf>
    <xf numFmtId="0" fontId="84" fillId="58" borderId="34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333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0" fontId="28" fillId="0" borderId="0"/>
    <xf numFmtId="216" fontId="28" fillId="0" borderId="0">
      <protection locked="0"/>
    </xf>
    <xf numFmtId="227" fontId="29" fillId="0" borderId="0">
      <protection locked="0"/>
    </xf>
    <xf numFmtId="0" fontId="28" fillId="0" borderId="0"/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16" fontId="28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227" fontId="29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333" fontId="56" fillId="0" borderId="0">
      <protection locked="0"/>
    </xf>
    <xf numFmtId="216" fontId="28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333" fontId="56" fillId="0" borderId="0">
      <protection locked="0"/>
    </xf>
    <xf numFmtId="333" fontId="56" fillId="0" borderId="0">
      <protection locked="0"/>
    </xf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227" fontId="2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0" fontId="56" fillId="0" borderId="0"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56" fillId="0" borderId="0">
      <protection locked="0"/>
    </xf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69" fillId="0" borderId="0">
      <protection locked="0"/>
    </xf>
    <xf numFmtId="0" fontId="28" fillId="0" borderId="0"/>
    <xf numFmtId="0" fontId="28" fillId="0" borderId="0"/>
    <xf numFmtId="334" fontId="28" fillId="0" borderId="0" applyBorder="0" applyAlignment="0"/>
    <xf numFmtId="254" fontId="28" fillId="0" borderId="55" applyBorder="0" applyAlignment="0">
      <alignment horizontal="center"/>
    </xf>
    <xf numFmtId="335" fontId="28" fillId="0" borderId="56"/>
    <xf numFmtId="0" fontId="72" fillId="0" borderId="27">
      <alignment horizontal="center"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41" fillId="12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36" fontId="47" fillId="66" borderId="12" applyFont="0" applyFill="0" applyBorder="0" applyAlignment="0">
      <alignment horizontal="center" vertical="center"/>
    </xf>
    <xf numFmtId="337" fontId="30" fillId="0" borderId="0" applyFont="0" applyFill="0" applyBorder="0" applyAlignment="0"/>
    <xf numFmtId="14" fontId="142" fillId="63" borderId="9" applyFont="0" applyFill="0" applyBorder="0" applyAlignment="0">
      <alignment horizontal="center" vertical="center"/>
      <protection locked="0"/>
    </xf>
    <xf numFmtId="0" fontId="28" fillId="0" borderId="0"/>
    <xf numFmtId="3" fontId="55" fillId="0" borderId="28">
      <alignment horizontal="center"/>
    </xf>
    <xf numFmtId="0" fontId="28" fillId="0" borderId="0"/>
    <xf numFmtId="0" fontId="143" fillId="0" borderId="0" applyFont="0" applyAlignment="0">
      <alignment horizontal="left"/>
    </xf>
    <xf numFmtId="0" fontId="144" fillId="0" borderId="0" applyNumberFormat="0" applyFill="0" applyBorder="0" applyAlignment="0" applyProtection="0">
      <alignment vertical="top"/>
      <protection locked="0"/>
    </xf>
    <xf numFmtId="0" fontId="145" fillId="0" borderId="0" applyFont="0" applyFill="0" applyBorder="0" applyAlignment="0" applyProtection="0"/>
    <xf numFmtId="0" fontId="145" fillId="0" borderId="0" applyFont="0" applyFill="0" applyBorder="0" applyAlignment="0" applyProtection="0"/>
    <xf numFmtId="9" fontId="33" fillId="38" borderId="0" applyFill="0" applyBorder="0" applyProtection="0">
      <alignment horizontal="right"/>
    </xf>
    <xf numFmtId="10" fontId="33" fillId="0" borderId="0" applyFill="0" applyBorder="0" applyProtection="0">
      <alignment horizontal="right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9" fontId="106" fillId="0" borderId="29" applyFont="0" applyFill="0" applyBorder="0" applyAlignment="0">
      <alignment vertical="center"/>
    </xf>
    <xf numFmtId="183" fontId="142" fillId="0" borderId="29" applyFont="0" applyFill="0" applyBorder="0" applyAlignment="0">
      <alignment vertical="center"/>
    </xf>
    <xf numFmtId="10" fontId="146" fillId="66" borderId="9" applyFont="0" applyFill="0" applyBorder="0" applyAlignment="0">
      <alignment horizontal="center" vertical="center"/>
    </xf>
    <xf numFmtId="178" fontId="34" fillId="0" borderId="29" applyFont="0" applyFill="0" applyBorder="0" applyAlignment="0">
      <alignment vertical="center"/>
    </xf>
    <xf numFmtId="220" fontId="142" fillId="0" borderId="29" applyFont="0" applyFill="0" applyBorder="0" applyAlignment="0">
      <alignment vertical="center"/>
      <protection locked="0"/>
    </xf>
    <xf numFmtId="0" fontId="147" fillId="0" borderId="27">
      <alignment vertical="center"/>
    </xf>
    <xf numFmtId="3" fontId="72" fillId="0" borderId="0">
      <alignment vertical="center" wrapText="1"/>
    </xf>
    <xf numFmtId="3" fontId="148" fillId="0" borderId="0">
      <alignment vertical="center" wrapText="1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338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339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1" fontId="29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0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9" fillId="0" borderId="0">
      <alignment horizontal="right" vertical="center"/>
    </xf>
    <xf numFmtId="236" fontId="80" fillId="0" borderId="0">
      <alignment horizontal="right" vertical="center"/>
    </xf>
    <xf numFmtId="0" fontId="80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71" fontId="33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6" fontId="80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345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1" fontId="29" fillId="0" borderId="0">
      <alignment horizontal="right" vertical="center"/>
    </xf>
    <xf numFmtId="3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0" fontId="55" fillId="0" borderId="0">
      <alignment horizontal="right" vertical="center"/>
    </xf>
    <xf numFmtId="342" fontId="28" fillId="0" borderId="0">
      <alignment horizontal="right" vertical="center"/>
    </xf>
    <xf numFmtId="341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271" fontId="33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2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4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5" fontId="81" fillId="0" borderId="0">
      <alignment horizontal="right" vertical="center"/>
    </xf>
    <xf numFmtId="3" fontId="81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6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7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8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352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4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344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" fontId="81" fillId="0" borderId="0">
      <alignment horizontal="right" vertical="center"/>
    </xf>
    <xf numFmtId="271" fontId="33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0" fontId="81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3" fontId="29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35" fontId="28" fillId="0" borderId="0">
      <alignment horizontal="right" vertical="center"/>
    </xf>
    <xf numFmtId="340" fontId="28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53" fontId="39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53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352" fontId="29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176" fontId="28" fillId="0" borderId="0">
      <alignment horizontal="right" vertical="center"/>
    </xf>
    <xf numFmtId="3" fontId="81" fillId="0" borderId="0">
      <alignment horizontal="right" vertical="center"/>
    </xf>
    <xf numFmtId="0" fontId="2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55" fillId="0" borderId="0">
      <alignment horizontal="right" vertical="center"/>
    </xf>
    <xf numFmtId="340" fontId="28" fillId="0" borderId="0">
      <alignment horizontal="right" vertical="center"/>
    </xf>
    <xf numFmtId="28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5" fontId="28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37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37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3" fontId="81" fillId="0" borderId="0">
      <alignment horizontal="right" vertical="center"/>
    </xf>
    <xf numFmtId="262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9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48" fontId="81" fillId="0" borderId="0">
      <alignment horizontal="right" vertical="center"/>
    </xf>
    <xf numFmtId="349" fontId="39" fillId="0" borderId="0">
      <alignment horizontal="right" vertical="center"/>
    </xf>
    <xf numFmtId="348" fontId="81" fillId="0" borderId="0">
      <alignment horizontal="right" vertical="center"/>
    </xf>
    <xf numFmtId="3" fontId="81" fillId="0" borderId="0">
      <alignment horizontal="right" vertical="center"/>
    </xf>
    <xf numFmtId="0" fontId="39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8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222" fontId="39" fillId="0" borderId="0">
      <alignment horizontal="right" vertical="center"/>
    </xf>
    <xf numFmtId="0" fontId="39" fillId="0" borderId="0">
      <alignment horizontal="right" vertical="center"/>
    </xf>
    <xf numFmtId="0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222" fontId="39" fillId="0" borderId="0">
      <alignment horizontal="right" vertical="center"/>
    </xf>
    <xf numFmtId="350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8" fontId="81" fillId="0" borderId="0">
      <alignment horizontal="right" vertical="center"/>
    </xf>
    <xf numFmtId="351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240" fontId="81" fillId="0" borderId="0">
      <alignment horizontal="right" vertical="center"/>
    </xf>
    <xf numFmtId="3" fontId="81" fillId="0" borderId="0">
      <alignment horizontal="right" vertical="center"/>
    </xf>
    <xf numFmtId="240" fontId="81" fillId="0" borderId="0">
      <alignment horizontal="right" vertical="center"/>
    </xf>
    <xf numFmtId="222" fontId="39" fillId="0" borderId="0">
      <alignment horizontal="right" vertical="center"/>
    </xf>
    <xf numFmtId="222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0" fontId="81" fillId="0" borderId="0">
      <alignment horizontal="right" vertical="center"/>
    </xf>
    <xf numFmtId="345" fontId="29" fillId="0" borderId="0">
      <alignment horizontal="right" vertical="center"/>
    </xf>
    <xf numFmtId="0" fontId="29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81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346" fontId="28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9" fontId="81" fillId="0" borderId="0">
      <alignment horizontal="right" vertical="center"/>
    </xf>
    <xf numFmtId="345" fontId="29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0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7" fontId="28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9" fontId="39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" fontId="81" fillId="0" borderId="0">
      <alignment horizontal="right" vertical="center"/>
    </xf>
    <xf numFmtId="340" fontId="28" fillId="0" borderId="0">
      <alignment horizontal="right" vertical="center"/>
    </xf>
    <xf numFmtId="340" fontId="28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193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193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0" fontId="81" fillId="0" borderId="0">
      <alignment horizontal="right" vertical="center"/>
    </xf>
    <xf numFmtId="221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21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81" fillId="0" borderId="0">
      <alignment horizontal="right" vertical="center"/>
    </xf>
    <xf numFmtId="262" fontId="81" fillId="0" borderId="0">
      <alignment horizontal="right" vertical="center"/>
    </xf>
    <xf numFmtId="0" fontId="81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238" fontId="29" fillId="0" borderId="0">
      <alignment horizontal="right" vertical="center"/>
    </xf>
    <xf numFmtId="0" fontId="81" fillId="0" borderId="0">
      <alignment horizontal="right" vertical="center"/>
    </xf>
    <xf numFmtId="0" fontId="150" fillId="0" borderId="57" applyFont="0" applyFill="0" applyBorder="0" applyAlignment="0">
      <alignment horizontal="center" vertical="center" wrapText="1"/>
    </xf>
    <xf numFmtId="0" fontId="29" fillId="0" borderId="58" applyNumberFormat="0"/>
    <xf numFmtId="0" fontId="28" fillId="0" borderId="0" applyNumberFormat="0" applyFont="0" applyFill="0" applyBorder="0" applyAlignment="0" applyProtection="0">
      <alignment vertical="center"/>
    </xf>
    <xf numFmtId="359" fontId="151" fillId="0" borderId="9" applyFont="0" applyFill="0" applyBorder="0" applyAlignment="0">
      <alignment vertical="center" wrapText="1"/>
    </xf>
    <xf numFmtId="310" fontId="33" fillId="38" borderId="0" applyFill="0" applyBorder="0" applyProtection="0">
      <alignment horizontal="right"/>
    </xf>
    <xf numFmtId="360" fontId="142" fillId="0" borderId="9" applyFont="0" applyFill="0" applyBorder="0" applyAlignment="0">
      <alignment horizontal="center" vertical="center"/>
    </xf>
    <xf numFmtId="361" fontId="38" fillId="0" borderId="59" applyFont="0" applyFill="0" applyBorder="0" applyAlignment="0">
      <alignment horizontal="center" vertical="center"/>
    </xf>
    <xf numFmtId="362" fontId="152" fillId="0" borderId="60" applyFont="0" applyFill="0" applyBorder="0" applyAlignment="0">
      <alignment horizontal="center" vertical="center"/>
    </xf>
    <xf numFmtId="363" fontId="153" fillId="70" borderId="30" applyBorder="0">
      <alignment horizontal="center" vertical="center"/>
    </xf>
    <xf numFmtId="364" fontId="142" fillId="0" borderId="9" applyFont="0" applyFill="0" applyBorder="0" applyAlignment="0">
      <alignment horizontal="center" vertical="center"/>
    </xf>
    <xf numFmtId="365" fontId="153" fillId="0" borderId="9" applyFont="0" applyFill="0" applyBorder="0" applyAlignment="0">
      <alignment horizontal="center" vertical="center" wrapText="1"/>
    </xf>
    <xf numFmtId="284" fontId="37" fillId="0" borderId="9">
      <alignment vertical="center"/>
    </xf>
    <xf numFmtId="366" fontId="142" fillId="70" borderId="29" applyFont="0" applyFill="0" applyBorder="0" applyAlignment="0">
      <alignment horizontal="center" vertical="center"/>
    </xf>
    <xf numFmtId="0" fontId="28" fillId="0" borderId="0" applyNumberFormat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2" fillId="70" borderId="61" applyFont="0" applyFill="0" applyBorder="0" applyAlignment="0">
      <alignment horizontal="center" vertical="center"/>
      <protection locked="0"/>
    </xf>
    <xf numFmtId="247" fontId="34" fillId="0" borderId="29" applyFont="0" applyFill="0" applyBorder="0" applyAlignment="0">
      <alignment vertical="center"/>
    </xf>
    <xf numFmtId="359" fontId="142" fillId="0" borderId="29" applyFont="0" applyFill="0" applyBorder="0" applyAlignment="0">
      <alignment vertical="center"/>
    </xf>
    <xf numFmtId="0" fontId="151" fillId="0" borderId="0" applyFont="0" applyFill="0" applyBorder="0" applyAlignment="0">
      <alignment vertical="center"/>
    </xf>
    <xf numFmtId="0" fontId="28" fillId="0" borderId="0"/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182" fontId="28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253" fontId="29" fillId="0" borderId="10">
      <alignment horizontal="centerContinuous" vertical="center"/>
    </xf>
    <xf numFmtId="0" fontId="28" fillId="0" borderId="10">
      <alignment horizontal="centerContinuous" vertical="center"/>
    </xf>
    <xf numFmtId="192" fontId="29" fillId="0" borderId="10">
      <alignment horizontal="centerContinuous" vertical="center"/>
    </xf>
    <xf numFmtId="182" fontId="28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42" fillId="0" borderId="10">
      <alignment horizontal="centerContinuous" vertical="center"/>
    </xf>
    <xf numFmtId="182" fontId="28" fillId="0" borderId="10">
      <alignment horizontal="centerContinuous" vertical="center"/>
    </xf>
    <xf numFmtId="0" fontId="28" fillId="0" borderId="10">
      <alignment horizontal="centerContinuous"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46" fillId="0" borderId="9"/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3" fontId="29" fillId="0" borderId="0">
      <alignment vertical="center"/>
    </xf>
    <xf numFmtId="185" fontId="42" fillId="0" borderId="10">
      <alignment horizontal="centerContinuous" vertical="center"/>
    </xf>
    <xf numFmtId="186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58" fontId="28" fillId="0" borderId="10">
      <alignment horizontal="centerContinuous" vertical="center"/>
    </xf>
    <xf numFmtId="186" fontId="29" fillId="0" borderId="10">
      <alignment horizontal="centerContinuous" vertical="center"/>
    </xf>
    <xf numFmtId="0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0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8" fontId="28" fillId="0" borderId="10">
      <alignment horizontal="centerContinuous" vertical="center"/>
    </xf>
    <xf numFmtId="193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41" fillId="0" borderId="10">
      <alignment horizontal="centerContinuous" vertical="center"/>
    </xf>
    <xf numFmtId="223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41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258" fontId="28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78" fontId="29" fillId="0" borderId="10">
      <alignment horizontal="centerContinuous" vertical="center"/>
    </xf>
    <xf numFmtId="178" fontId="29" fillId="0" borderId="10">
      <alignment horizontal="centerContinuous" vertical="center"/>
    </xf>
    <xf numFmtId="0" fontId="30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195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6" fontId="28" fillId="0" borderId="10">
      <alignment horizontal="centerContinuous" vertical="center"/>
    </xf>
    <xf numFmtId="196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8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368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271" fontId="29" fillId="0" borderId="10">
      <alignment horizontal="centerContinuous" vertical="center"/>
    </xf>
    <xf numFmtId="38" fontId="29" fillId="0" borderId="10">
      <alignment horizontal="centerContinuous" vertical="center"/>
    </xf>
    <xf numFmtId="271" fontId="29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8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79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197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2" fillId="0" borderId="10">
      <alignment horizontal="centerContinuous" vertical="center"/>
    </xf>
    <xf numFmtId="0" fontId="28" fillId="0" borderId="1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0">
      <alignment horizontal="centerContinuous" vertical="center"/>
    </xf>
    <xf numFmtId="185" fontId="42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0" fontId="29" fillId="0" borderId="0">
      <alignment horizontal="centerContinuous" vertical="center"/>
    </xf>
    <xf numFmtId="0" fontId="29" fillId="0" borderId="0">
      <alignment horizontal="centerContinuous" vertical="center"/>
    </xf>
    <xf numFmtId="278" fontId="29" fillId="0" borderId="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0" fontId="41" fillId="0" borderId="10">
      <alignment horizontal="centerContinuous" vertical="center"/>
    </xf>
    <xf numFmtId="0" fontId="41" fillId="0" borderId="10">
      <alignment horizontal="centerContinuous" vertical="center"/>
    </xf>
    <xf numFmtId="345" fontId="81" fillId="0" borderId="10">
      <alignment horizontal="centerContinuous" vertical="center"/>
    </xf>
    <xf numFmtId="3" fontId="42" fillId="0" borderId="10">
      <alignment horizontal="centerContinuous" vertical="center"/>
    </xf>
    <xf numFmtId="0" fontId="29" fillId="0" borderId="10">
      <alignment horizontal="centerContinuous" vertical="center"/>
    </xf>
    <xf numFmtId="282" fontId="29" fillId="0" borderId="10">
      <alignment horizontal="centerContinuous" vertical="center"/>
    </xf>
    <xf numFmtId="345" fontId="81" fillId="0" borderId="10">
      <alignment horizontal="centerContinuous" vertical="center"/>
    </xf>
    <xf numFmtId="272" fontId="29" fillId="0" borderId="10">
      <alignment horizontal="centerContinuous" vertical="center"/>
    </xf>
    <xf numFmtId="284" fontId="29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345" fontId="81" fillId="0" borderId="10">
      <alignment horizontal="centerContinuous" vertical="center"/>
    </xf>
    <xf numFmtId="185" fontId="29" fillId="0" borderId="10">
      <alignment horizontal="centerContinuous" vertical="center"/>
    </xf>
    <xf numFmtId="202" fontId="28" fillId="0" borderId="10">
      <alignment horizontal="centerContinuous" vertical="center"/>
    </xf>
    <xf numFmtId="202" fontId="28" fillId="0" borderId="10">
      <alignment horizontal="centerContinuous" vertical="center"/>
    </xf>
    <xf numFmtId="305" fontId="81" fillId="0" borderId="10">
      <alignment horizontal="centerContinuous" vertical="center"/>
    </xf>
    <xf numFmtId="202" fontId="28" fillId="0" borderId="10">
      <alignment horizontal="centerContinuous" vertical="center"/>
    </xf>
    <xf numFmtId="185" fontId="29" fillId="0" borderId="10">
      <alignment horizontal="centerContinuous" vertical="center"/>
    </xf>
    <xf numFmtId="185" fontId="29" fillId="0" borderId="10">
      <alignment horizontal="centerContinuous" vertical="center"/>
    </xf>
    <xf numFmtId="186" fontId="29" fillId="0" borderId="10">
      <alignment horizontal="centerContinuous" vertical="center"/>
    </xf>
    <xf numFmtId="0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9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0" fontId="42" fillId="0" borderId="10">
      <alignment horizontal="centerContinuous" vertical="center"/>
    </xf>
    <xf numFmtId="185" fontId="42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0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293" fontId="28" fillId="0" borderId="10">
      <alignment horizontal="centerContinuous" vertical="center"/>
    </xf>
    <xf numFmtId="194" fontId="28" fillId="0" borderId="10">
      <alignment horizontal="centerContinuous" vertical="center"/>
    </xf>
    <xf numFmtId="194" fontId="28" fillId="0" borderId="10">
      <alignment horizontal="centerContinuous" vertical="center"/>
    </xf>
    <xf numFmtId="293" fontId="28" fillId="0" borderId="10">
      <alignment horizontal="centerContinuous" vertical="center"/>
    </xf>
    <xf numFmtId="178" fontId="29" fillId="0" borderId="10">
      <alignment horizontal="centerContinuous" vertical="center"/>
    </xf>
    <xf numFmtId="0" fontId="154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93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42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5" fontId="42" fillId="0" borderId="10">
      <alignment horizontal="centerContinuous" vertical="center"/>
    </xf>
    <xf numFmtId="185" fontId="42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1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0" fontId="28" fillId="0" borderId="10">
      <alignment horizontal="centerContinuous" vertical="center"/>
    </xf>
    <xf numFmtId="212" fontId="28" fillId="0" borderId="10">
      <alignment horizontal="centerContinuous" vertical="center"/>
    </xf>
    <xf numFmtId="212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345" fontId="81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29" fillId="0" borderId="10">
      <alignment horizontal="centerContinuous" vertical="center"/>
    </xf>
    <xf numFmtId="0" fontId="29" fillId="0" borderId="10">
      <alignment horizontal="centerContinuous" vertical="center"/>
    </xf>
    <xf numFmtId="278" fontId="29" fillId="0" borderId="10">
      <alignment horizontal="centerContinuous" vertical="center"/>
    </xf>
    <xf numFmtId="187" fontId="28" fillId="0" borderId="10">
      <alignment horizontal="centerContinuous" vertical="center"/>
    </xf>
    <xf numFmtId="214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188" fontId="28" fillId="0" borderId="10">
      <alignment horizontal="centerContinuous" vertical="center"/>
    </xf>
    <xf numFmtId="188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188" fontId="28" fillId="0" borderId="10">
      <alignment horizontal="centerContinuous" vertical="center"/>
    </xf>
    <xf numFmtId="194" fontId="29" fillId="0" borderId="10">
      <alignment horizontal="centerContinuous" vertical="center"/>
    </xf>
    <xf numFmtId="0" fontId="42" fillId="0" borderId="10">
      <alignment horizontal="centerContinuous" vertical="center"/>
    </xf>
    <xf numFmtId="189" fontId="28" fillId="0" borderId="10">
      <alignment horizontal="centerContinuous" vertical="center"/>
    </xf>
    <xf numFmtId="189" fontId="28" fillId="0" borderId="10">
      <alignment horizontal="centerContinuous" vertical="center"/>
    </xf>
    <xf numFmtId="265" fontId="29" fillId="0" borderId="10">
      <alignment horizontal="centerContinuous" vertical="center"/>
    </xf>
    <xf numFmtId="265" fontId="29" fillId="0" borderId="10">
      <alignment horizontal="centerContinuous" vertical="center"/>
    </xf>
    <xf numFmtId="0" fontId="41" fillId="0" borderId="10">
      <alignment horizontal="centerContinuous" vertical="center"/>
    </xf>
    <xf numFmtId="283" fontId="29" fillId="0" borderId="10">
      <alignment horizontal="centerContinuous" vertical="center"/>
    </xf>
    <xf numFmtId="283" fontId="29" fillId="0" borderId="10">
      <alignment horizontal="centerContinuous" vertical="center"/>
    </xf>
    <xf numFmtId="184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81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8" fontId="29" fillId="0" borderId="10">
      <alignment horizontal="centerContinuous" vertical="center"/>
    </xf>
    <xf numFmtId="181" fontId="29" fillId="0" borderId="10">
      <alignment horizontal="centerContinuous" vertical="center"/>
    </xf>
    <xf numFmtId="198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192" fontId="29" fillId="0" borderId="10">
      <alignment horizontal="centerContinuous" vertical="center"/>
    </xf>
    <xf numFmtId="184" fontId="29" fillId="0" borderId="10">
      <alignment horizontal="centerContinuous" vertical="center"/>
    </xf>
    <xf numFmtId="192" fontId="29" fillId="0" borderId="10">
      <alignment horizontal="centerContinuous" vertical="center"/>
    </xf>
    <xf numFmtId="0" fontId="30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30" fillId="0" borderId="10">
      <alignment horizontal="centerContinuous" vertical="center"/>
    </xf>
    <xf numFmtId="0" fontId="30" fillId="0" borderId="10">
      <alignment horizontal="centerContinuous" vertical="center"/>
    </xf>
    <xf numFmtId="0" fontId="28" fillId="0" borderId="10">
      <alignment horizontal="centerContinuous" vertical="center"/>
    </xf>
    <xf numFmtId="208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9" fontId="28" fillId="0" borderId="10">
      <alignment horizontal="centerContinuous" vertical="center"/>
    </xf>
    <xf numFmtId="209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305" fontId="29" fillId="0" borderId="10">
      <alignment horizontal="centerContinuous" vertical="center"/>
    </xf>
    <xf numFmtId="282" fontId="29" fillId="0" borderId="10">
      <alignment horizontal="centerContinuous" vertical="center"/>
    </xf>
    <xf numFmtId="187" fontId="28" fillId="0" borderId="10">
      <alignment horizontal="centerContinuous" vertical="center"/>
    </xf>
    <xf numFmtId="187" fontId="28" fillId="0" borderId="10">
      <alignment horizontal="centerContinuous" vertical="center"/>
    </xf>
    <xf numFmtId="0" fontId="35" fillId="0" borderId="0">
      <alignment vertical="center"/>
    </xf>
    <xf numFmtId="0" fontId="155" fillId="0" borderId="0">
      <alignment vertical="center"/>
    </xf>
    <xf numFmtId="0" fontId="3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/>
    <xf numFmtId="0" fontId="28" fillId="0" borderId="0"/>
    <xf numFmtId="217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156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6" fillId="0" borderId="0"/>
    <xf numFmtId="0" fontId="32" fillId="0" borderId="0"/>
    <xf numFmtId="0" fontId="58" fillId="0" borderId="0" applyFont="0" applyFill="0" applyBorder="0" applyAlignment="0" applyProtection="0"/>
    <xf numFmtId="0" fontId="28" fillId="0" borderId="0"/>
    <xf numFmtId="0" fontId="32" fillId="0" borderId="0"/>
    <xf numFmtId="0" fontId="32" fillId="0" borderId="0"/>
    <xf numFmtId="0" fontId="28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32" fillId="0" borderId="0"/>
    <xf numFmtId="0" fontId="32" fillId="0" borderId="0"/>
    <xf numFmtId="21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35" fillId="0" borderId="0">
      <alignment vertical="center"/>
    </xf>
    <xf numFmtId="0" fontId="157" fillId="0" borderId="26"/>
    <xf numFmtId="9" fontId="109" fillId="0" borderId="0" applyFont="0" applyFill="0" applyProtection="0"/>
    <xf numFmtId="0" fontId="29" fillId="0" borderId="0" applyFont="0" applyFill="0" applyBorder="0" applyAlignment="0" applyProtection="0"/>
    <xf numFmtId="0" fontId="10" fillId="0" borderId="0">
      <alignment vertical="center"/>
    </xf>
    <xf numFmtId="0" fontId="55" fillId="0" borderId="62">
      <alignment horizontal="center"/>
    </xf>
    <xf numFmtId="187" fontId="33" fillId="0" borderId="9" applyFont="0" applyFill="0" applyBorder="0" applyAlignment="0" applyProtection="0">
      <alignment vertical="center"/>
    </xf>
    <xf numFmtId="0" fontId="33" fillId="0" borderId="0" applyFont="0" applyFill="0" applyBorder="0" applyAlignment="0" applyProtection="0"/>
    <xf numFmtId="3" fontId="29" fillId="0" borderId="0">
      <alignment vertical="center"/>
    </xf>
    <xf numFmtId="3" fontId="42" fillId="0" borderId="10">
      <alignment horizontal="centerContinuous" vertical="center"/>
    </xf>
    <xf numFmtId="185" fontId="42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68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183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66" fontId="28" fillId="0" borderId="10">
      <alignment horizontal="centerContinuous" vertical="center"/>
    </xf>
    <xf numFmtId="221" fontId="28" fillId="0" borderId="10">
      <alignment horizontal="centerContinuous" vertical="center"/>
    </xf>
    <xf numFmtId="221" fontId="28" fillId="0" borderId="10">
      <alignment horizontal="centerContinuous" vertical="center"/>
    </xf>
    <xf numFmtId="269" fontId="28" fillId="0" borderId="10">
      <alignment horizontal="centerContinuous" vertical="center"/>
    </xf>
    <xf numFmtId="269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243" fontId="28" fillId="0" borderId="10">
      <alignment horizontal="centerContinuous" vertical="center"/>
    </xf>
    <xf numFmtId="0" fontId="42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75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204" fontId="28" fillId="0" borderId="0">
      <alignment horizontal="centerContinuous" vertical="center"/>
    </xf>
    <xf numFmtId="0" fontId="28" fillId="0" borderId="0">
      <alignment vertical="center"/>
    </xf>
    <xf numFmtId="0" fontId="29" fillId="0" borderId="0" applyFont="0" applyFill="0" applyBorder="0" applyAlignment="0" applyProtection="0"/>
    <xf numFmtId="0" fontId="28" fillId="0" borderId="0">
      <alignment vertical="center"/>
    </xf>
    <xf numFmtId="176" fontId="28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4" borderId="0" xfId="0" applyFont="1" applyFill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0" fillId="11" borderId="20" xfId="0" applyFill="1" applyBorder="1">
      <alignment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36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4" xfId="0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3" borderId="14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right" vertical="center"/>
    </xf>
    <xf numFmtId="0" fontId="12" fillId="3" borderId="68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center" vertical="center"/>
    </xf>
    <xf numFmtId="41" fontId="12" fillId="72" borderId="9" xfId="0" applyNumberFormat="1" applyFont="1" applyFill="1" applyBorder="1" applyAlignment="1">
      <alignment horizontal="right" vertical="center"/>
    </xf>
    <xf numFmtId="0" fontId="161" fillId="0" borderId="0" xfId="0" applyFont="1">
      <alignment vertical="center"/>
    </xf>
    <xf numFmtId="0" fontId="162" fillId="0" borderId="0" xfId="0" applyFont="1">
      <alignment vertical="center"/>
    </xf>
    <xf numFmtId="0" fontId="12" fillId="3" borderId="15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41" fontId="12" fillId="5" borderId="9" xfId="0" applyNumberFormat="1" applyFont="1" applyFill="1" applyBorder="1" applyAlignment="1">
      <alignment horizontal="right" vertical="center"/>
    </xf>
    <xf numFmtId="0" fontId="12" fillId="5" borderId="54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12" fillId="3" borderId="13" xfId="0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3" xfId="0" applyFont="1" applyFill="1" applyBorder="1">
      <alignment vertical="center"/>
    </xf>
    <xf numFmtId="41" fontId="12" fillId="5" borderId="68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2" borderId="9" xfId="1" applyFont="1" applyFill="1" applyBorder="1" applyAlignment="1">
      <alignment horizontal="right" vertical="center"/>
    </xf>
    <xf numFmtId="0" fontId="12" fillId="5" borderId="68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1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72" borderId="9" xfId="0" applyNumberFormat="1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158" fillId="0" borderId="0" xfId="0" applyFont="1">
      <alignment vertical="center"/>
    </xf>
    <xf numFmtId="0" fontId="15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3" borderId="9" xfId="0" applyFont="1" applyFill="1" applyBorder="1">
      <alignment vertical="center"/>
    </xf>
    <xf numFmtId="14" fontId="12" fillId="5" borderId="9" xfId="1" applyNumberFormat="1" applyFont="1" applyFill="1" applyBorder="1" applyAlignment="1">
      <alignment horizontal="right" vertical="center"/>
    </xf>
    <xf numFmtId="0" fontId="15" fillId="0" borderId="9" xfId="3270" applyFont="1" applyBorder="1" applyAlignment="1">
      <alignment horizontal="distributed" vertical="center" indent="5"/>
    </xf>
    <xf numFmtId="0" fontId="158" fillId="7" borderId="10" xfId="3270" applyFont="1" applyFill="1" applyBorder="1" applyAlignment="1">
      <alignment horizontal="center" vertical="center"/>
    </xf>
    <xf numFmtId="0" fontId="158" fillId="7" borderId="16" xfId="3270" applyFont="1" applyFill="1" applyBorder="1" applyAlignment="1">
      <alignment horizontal="center" vertical="center"/>
    </xf>
    <xf numFmtId="0" fontId="158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4" xfId="327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15" fillId="3" borderId="67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5" fillId="10" borderId="17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72" borderId="9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70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10" borderId="66" xfId="0" applyFont="1" applyFill="1" applyBorder="1" applyAlignment="1">
      <alignment horizontal="center" vertical="center"/>
    </xf>
    <xf numFmtId="0" fontId="12" fillId="10" borderId="65" xfId="0" applyFont="1" applyFill="1" applyBorder="1" applyAlignment="1">
      <alignment horizontal="center" vertical="center"/>
    </xf>
    <xf numFmtId="0" fontId="12" fillId="10" borderId="67" xfId="0" applyFont="1" applyFill="1" applyBorder="1" applyAlignment="1">
      <alignment horizontal="center"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2" fillId="3" borderId="66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5" fillId="0" borderId="6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69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23" fillId="2" borderId="6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58" fillId="0" borderId="0" xfId="0" applyFont="1" applyAlignment="1">
      <alignment horizontal="left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230</v>
      </c>
      <c r="C1" s="3"/>
    </row>
    <row r="2" spans="1:3">
      <c r="A2" s="4"/>
      <c r="C2" s="5"/>
    </row>
    <row r="3" spans="1:3" ht="18.75">
      <c r="A3" s="4"/>
      <c r="B3" s="126" t="s">
        <v>258</v>
      </c>
      <c r="C3" s="6"/>
    </row>
    <row r="4" spans="1:3" ht="18.75">
      <c r="A4" s="4"/>
      <c r="B4" s="126"/>
      <c r="C4" s="6"/>
    </row>
    <row r="5" spans="1:3" ht="18.75">
      <c r="A5" s="4"/>
      <c r="B5" s="126"/>
      <c r="C5" s="6"/>
    </row>
    <row r="6" spans="1:3" ht="18.75">
      <c r="A6" s="4"/>
      <c r="B6" s="126"/>
      <c r="C6" s="6"/>
    </row>
    <row r="7" spans="1:3" ht="18.75">
      <c r="A7" s="4"/>
      <c r="B7" s="126"/>
      <c r="C7" s="6"/>
    </row>
    <row r="8" spans="1:3" ht="18.75">
      <c r="A8" s="4"/>
      <c r="B8" s="126"/>
      <c r="C8" s="6"/>
    </row>
    <row r="9" spans="1:3" ht="18.75">
      <c r="A9" s="4"/>
      <c r="B9" s="126"/>
      <c r="C9" s="6"/>
    </row>
    <row r="10" spans="1:3" ht="274.5" customHeight="1">
      <c r="A10" s="4"/>
      <c r="B10" s="126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226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15" t="s">
        <v>228</v>
      </c>
      <c r="C21" s="14"/>
    </row>
    <row r="22" spans="1:3" ht="18.75">
      <c r="A22" s="4"/>
      <c r="B22" s="15" t="s">
        <v>229</v>
      </c>
      <c r="C22" s="14"/>
    </row>
    <row r="23" spans="1:3" ht="18.75">
      <c r="A23" s="4"/>
      <c r="B23" s="15" t="s">
        <v>280</v>
      </c>
      <c r="C23" s="14"/>
    </row>
    <row r="24" spans="1:3" ht="17.25" thickBot="1">
      <c r="A24" s="16"/>
      <c r="B24" s="17"/>
      <c r="C24" s="18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tabSelected="1" view="pageBreakPreview" zoomScaleNormal="115" zoomScaleSheetLayoutView="100" workbookViewId="0">
      <selection activeCell="I9" sqref="I9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24" t="s">
        <v>36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4" spans="2:19" ht="17.25">
      <c r="B4" s="19" t="s">
        <v>2</v>
      </c>
    </row>
    <row r="5" spans="2:19" ht="17.25">
      <c r="B5" s="20"/>
      <c r="C5" s="21" t="s">
        <v>3</v>
      </c>
    </row>
    <row r="6" spans="2:19">
      <c r="B6" s="120" t="s">
        <v>4</v>
      </c>
      <c r="C6" s="120"/>
      <c r="D6" s="22" t="s">
        <v>5</v>
      </c>
    </row>
    <row r="7" spans="2:19">
      <c r="B7" s="116" t="s">
        <v>6</v>
      </c>
      <c r="C7" s="116"/>
      <c r="D7" s="23"/>
    </row>
    <row r="8" spans="2:19">
      <c r="B8" s="116" t="s">
        <v>7</v>
      </c>
      <c r="C8" s="116"/>
      <c r="D8" s="23"/>
    </row>
    <row r="9" spans="2:19" ht="17.25">
      <c r="B9" s="125" t="s">
        <v>30</v>
      </c>
      <c r="C9" s="29" t="s">
        <v>32</v>
      </c>
      <c r="D9" s="23"/>
      <c r="E9" s="30" t="s">
        <v>33</v>
      </c>
      <c r="R9" t="s">
        <v>20</v>
      </c>
      <c r="S9" t="s">
        <v>21</v>
      </c>
    </row>
    <row r="10" spans="2:19">
      <c r="B10" s="132"/>
      <c r="C10" s="31" t="s">
        <v>31</v>
      </c>
      <c r="D10" s="32"/>
      <c r="S10" t="s">
        <v>22</v>
      </c>
    </row>
    <row r="11" spans="2:19">
      <c r="B11" s="116" t="s">
        <v>8</v>
      </c>
      <c r="C11" s="116"/>
      <c r="D11" s="23"/>
      <c r="S11" t="s">
        <v>235</v>
      </c>
    </row>
    <row r="12" spans="2:19">
      <c r="B12" s="130" t="s">
        <v>9</v>
      </c>
      <c r="C12" s="131"/>
      <c r="D12" s="24"/>
      <c r="S12" t="s">
        <v>23</v>
      </c>
    </row>
    <row r="13" spans="2:19">
      <c r="B13" s="130" t="s">
        <v>10</v>
      </c>
      <c r="C13" s="131"/>
      <c r="D13" s="24"/>
    </row>
    <row r="14" spans="2:19">
      <c r="B14" s="133" t="s">
        <v>282</v>
      </c>
      <c r="C14" s="134"/>
      <c r="D14" s="24"/>
    </row>
    <row r="15" spans="2:19" ht="17.25">
      <c r="B15" s="130" t="s">
        <v>24</v>
      </c>
      <c r="C15" s="131"/>
      <c r="D15" s="24"/>
      <c r="E15" s="30" t="s">
        <v>281</v>
      </c>
      <c r="R15" t="s">
        <v>25</v>
      </c>
      <c r="S15" t="s">
        <v>26</v>
      </c>
    </row>
    <row r="16" spans="2:19" ht="17.25">
      <c r="B16" s="130" t="s">
        <v>11</v>
      </c>
      <c r="C16" s="131"/>
      <c r="D16" s="23"/>
      <c r="E16" s="30" t="s">
        <v>33</v>
      </c>
      <c r="S16" t="s">
        <v>27</v>
      </c>
    </row>
    <row r="17" spans="2:19" ht="33">
      <c r="B17" s="125" t="s">
        <v>12</v>
      </c>
      <c r="C17" s="26" t="s">
        <v>13</v>
      </c>
      <c r="D17" s="23"/>
      <c r="E17" s="30" t="s">
        <v>33</v>
      </c>
    </row>
    <row r="18" spans="2:19" ht="33">
      <c r="B18" s="127"/>
      <c r="C18" s="26" t="s">
        <v>14</v>
      </c>
      <c r="D18" s="27"/>
      <c r="R18" t="s">
        <v>28</v>
      </c>
      <c r="S18" t="s">
        <v>232</v>
      </c>
    </row>
    <row r="19" spans="2:19" ht="33">
      <c r="B19" s="128"/>
      <c r="C19" s="26" t="s">
        <v>231</v>
      </c>
      <c r="D19" s="108">
        <v>46230</v>
      </c>
      <c r="E19" s="65"/>
      <c r="S19" t="s">
        <v>233</v>
      </c>
    </row>
    <row r="20" spans="2:19" ht="17.25">
      <c r="B20" s="129" t="s">
        <v>15</v>
      </c>
      <c r="C20" s="28" t="s">
        <v>16</v>
      </c>
      <c r="D20" s="23"/>
      <c r="E20" s="30" t="s">
        <v>34</v>
      </c>
      <c r="S20" t="s">
        <v>29</v>
      </c>
    </row>
    <row r="21" spans="2:19" ht="17.25">
      <c r="B21" s="129"/>
      <c r="C21" s="28" t="s">
        <v>17</v>
      </c>
      <c r="D21" s="23"/>
      <c r="E21" s="30" t="s">
        <v>34</v>
      </c>
      <c r="S21" t="s">
        <v>234</v>
      </c>
    </row>
    <row r="22" spans="2:19" ht="17.25">
      <c r="B22" s="129"/>
      <c r="C22" s="25" t="s">
        <v>18</v>
      </c>
      <c r="D22" s="23"/>
      <c r="E22" s="30" t="s">
        <v>34</v>
      </c>
    </row>
    <row r="23" spans="2:19" ht="17.25">
      <c r="B23" s="129"/>
      <c r="C23" s="25" t="s">
        <v>19</v>
      </c>
      <c r="D23" s="23"/>
      <c r="E23" s="30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Q33" sqref="Q33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</row>
    <row r="2" spans="2:72" ht="26.25">
      <c r="B2" s="124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2:72" ht="20.25">
      <c r="B3" s="34" t="s">
        <v>37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</row>
    <row r="4" spans="2:72" ht="18" customHeight="1">
      <c r="B4" s="35" t="s">
        <v>38</v>
      </c>
      <c r="F4" s="35" t="s">
        <v>38</v>
      </c>
      <c r="J4" s="35" t="s">
        <v>38</v>
      </c>
      <c r="N4" s="35" t="s">
        <v>38</v>
      </c>
      <c r="R4" s="35" t="s">
        <v>38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</row>
    <row r="5" spans="2:72" ht="21.75" customHeight="1">
      <c r="B5" s="136" t="s">
        <v>39</v>
      </c>
      <c r="C5" s="137"/>
      <c r="D5" s="22" t="s">
        <v>40</v>
      </c>
      <c r="E5" s="36"/>
      <c r="F5" s="136" t="s">
        <v>41</v>
      </c>
      <c r="G5" s="137"/>
      <c r="H5" s="22" t="s">
        <v>40</v>
      </c>
      <c r="I5" s="36"/>
      <c r="J5" s="136" t="s">
        <v>42</v>
      </c>
      <c r="K5" s="137"/>
      <c r="L5" s="22" t="s">
        <v>40</v>
      </c>
      <c r="N5" s="136" t="s">
        <v>43</v>
      </c>
      <c r="O5" s="137"/>
      <c r="P5" s="22" t="s">
        <v>40</v>
      </c>
      <c r="R5" s="136" t="s">
        <v>44</v>
      </c>
      <c r="S5" s="137"/>
      <c r="T5" s="22" t="s">
        <v>40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</row>
    <row r="6" spans="2:72" ht="21.75" customHeight="1">
      <c r="B6" s="37">
        <v>1</v>
      </c>
      <c r="C6" s="38" t="s">
        <v>45</v>
      </c>
      <c r="D6" s="20"/>
      <c r="E6" s="36"/>
      <c r="F6" s="37">
        <v>24</v>
      </c>
      <c r="G6" s="39" t="s">
        <v>46</v>
      </c>
      <c r="H6" s="20"/>
      <c r="I6" s="36"/>
      <c r="J6" s="37">
        <v>47</v>
      </c>
      <c r="K6" s="39" t="s">
        <v>47</v>
      </c>
      <c r="L6" s="20"/>
      <c r="N6" s="37">
        <v>63</v>
      </c>
      <c r="O6" s="39" t="s">
        <v>48</v>
      </c>
      <c r="P6" s="20"/>
      <c r="R6" s="37">
        <v>66</v>
      </c>
      <c r="S6" s="39" t="s">
        <v>49</v>
      </c>
      <c r="T6" s="20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</row>
    <row r="7" spans="2:72" ht="21.75" customHeight="1">
      <c r="B7" s="37">
        <v>2</v>
      </c>
      <c r="C7" s="38" t="s">
        <v>50</v>
      </c>
      <c r="D7" s="20"/>
      <c r="E7" s="36"/>
      <c r="F7" s="37">
        <v>25</v>
      </c>
      <c r="G7" s="39" t="s">
        <v>51</v>
      </c>
      <c r="H7" s="20"/>
      <c r="I7" s="36"/>
      <c r="J7" s="37">
        <v>48</v>
      </c>
      <c r="K7" s="39" t="s">
        <v>52</v>
      </c>
      <c r="L7" s="20"/>
      <c r="N7" s="37">
        <v>64</v>
      </c>
      <c r="O7" s="39" t="s">
        <v>53</v>
      </c>
      <c r="P7" s="20"/>
      <c r="R7" s="37">
        <v>67</v>
      </c>
      <c r="S7" s="39" t="s">
        <v>54</v>
      </c>
      <c r="T7" s="20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</row>
    <row r="8" spans="2:72" ht="21.75" customHeight="1">
      <c r="B8" s="37">
        <v>3</v>
      </c>
      <c r="C8" s="38" t="s">
        <v>55</v>
      </c>
      <c r="D8" s="20"/>
      <c r="E8" s="36"/>
      <c r="F8" s="37">
        <v>26</v>
      </c>
      <c r="G8" s="39" t="s">
        <v>56</v>
      </c>
      <c r="H8" s="20"/>
      <c r="I8" s="36"/>
      <c r="J8" s="37">
        <v>49</v>
      </c>
      <c r="K8" t="s">
        <v>57</v>
      </c>
      <c r="L8" s="20"/>
      <c r="N8" s="37">
        <v>65</v>
      </c>
      <c r="O8" s="39" t="s">
        <v>58</v>
      </c>
      <c r="P8" s="20"/>
      <c r="R8" s="37">
        <v>68</v>
      </c>
      <c r="S8" t="s">
        <v>59</v>
      </c>
      <c r="T8" s="20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</row>
    <row r="9" spans="2:72" ht="21.75" customHeight="1">
      <c r="B9" s="37">
        <v>4</v>
      </c>
      <c r="C9" s="38" t="s">
        <v>60</v>
      </c>
      <c r="D9" s="20"/>
      <c r="E9" s="36"/>
      <c r="F9" s="37">
        <v>27</v>
      </c>
      <c r="G9" s="39" t="s">
        <v>61</v>
      </c>
      <c r="H9" s="20"/>
      <c r="I9" s="36"/>
      <c r="J9" s="37">
        <v>50</v>
      </c>
      <c r="K9" s="39" t="s">
        <v>62</v>
      </c>
      <c r="L9" s="20"/>
      <c r="N9" s="36"/>
      <c r="O9" s="36"/>
      <c r="P9" s="36"/>
      <c r="R9" s="37">
        <v>69</v>
      </c>
      <c r="S9" s="39" t="s">
        <v>63</v>
      </c>
      <c r="T9" s="20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</row>
    <row r="10" spans="2:72" ht="33">
      <c r="B10" s="37">
        <v>5</v>
      </c>
      <c r="C10" s="38" t="s">
        <v>64</v>
      </c>
      <c r="D10" s="20"/>
      <c r="E10" s="36"/>
      <c r="F10" s="37">
        <v>28</v>
      </c>
      <c r="G10" s="39" t="s">
        <v>65</v>
      </c>
      <c r="H10" s="20"/>
      <c r="I10" s="36"/>
      <c r="J10" s="37">
        <v>51</v>
      </c>
      <c r="K10" s="40" t="s">
        <v>66</v>
      </c>
      <c r="L10" s="20"/>
      <c r="N10" s="36"/>
      <c r="O10" s="36"/>
      <c r="P10" s="36"/>
      <c r="R10" s="37">
        <v>70</v>
      </c>
      <c r="S10" s="39" t="s">
        <v>67</v>
      </c>
      <c r="T10" s="20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</row>
    <row r="11" spans="2:72" ht="21.75" customHeight="1">
      <c r="B11" s="37">
        <v>6</v>
      </c>
      <c r="C11" s="38" t="s">
        <v>68</v>
      </c>
      <c r="D11" s="20"/>
      <c r="E11" s="36"/>
      <c r="F11" s="37">
        <v>29</v>
      </c>
      <c r="G11" s="39" t="s">
        <v>69</v>
      </c>
      <c r="H11" s="20"/>
      <c r="I11" s="36"/>
      <c r="J11" s="37">
        <v>52</v>
      </c>
      <c r="K11" s="39" t="s">
        <v>70</v>
      </c>
      <c r="L11" s="20"/>
      <c r="N11" s="36"/>
      <c r="O11" s="36"/>
      <c r="P11" s="36"/>
      <c r="R11" s="37">
        <v>71</v>
      </c>
      <c r="S11" s="39" t="s">
        <v>71</v>
      </c>
      <c r="T11" s="20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</row>
    <row r="12" spans="2:72" ht="21.75" customHeight="1">
      <c r="B12" s="37">
        <v>7</v>
      </c>
      <c r="C12" s="38" t="s">
        <v>72</v>
      </c>
      <c r="D12" s="20"/>
      <c r="E12" s="36"/>
      <c r="F12" s="37">
        <v>30</v>
      </c>
      <c r="G12" s="39" t="s">
        <v>73</v>
      </c>
      <c r="H12" s="20"/>
      <c r="I12" s="36"/>
      <c r="J12" s="37">
        <v>53</v>
      </c>
      <c r="K12" s="39" t="s">
        <v>74</v>
      </c>
      <c r="L12" s="20"/>
      <c r="R12" s="36"/>
      <c r="S12" s="36"/>
      <c r="T12" s="36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</row>
    <row r="13" spans="2:72" ht="21.75" customHeight="1">
      <c r="B13" s="37">
        <v>8</v>
      </c>
      <c r="C13" s="41" t="s">
        <v>75</v>
      </c>
      <c r="D13" s="20"/>
      <c r="E13" s="36"/>
      <c r="F13" s="37">
        <v>31</v>
      </c>
      <c r="G13" s="39" t="s">
        <v>76</v>
      </c>
      <c r="H13" s="20"/>
      <c r="I13" s="36"/>
      <c r="J13" s="37">
        <v>54</v>
      </c>
      <c r="K13" s="39" t="s">
        <v>77</v>
      </c>
      <c r="L13" s="20"/>
      <c r="Q13" s="36"/>
      <c r="R13" s="36"/>
      <c r="S13" s="36"/>
      <c r="T13" s="36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</row>
    <row r="14" spans="2:72" ht="21.75" customHeight="1">
      <c r="B14" s="37">
        <v>9</v>
      </c>
      <c r="C14" s="38" t="s">
        <v>78</v>
      </c>
      <c r="D14" s="20"/>
      <c r="E14" s="36"/>
      <c r="F14" s="37">
        <v>32</v>
      </c>
      <c r="G14" s="39" t="s">
        <v>79</v>
      </c>
      <c r="H14" s="20"/>
      <c r="I14" s="36"/>
      <c r="J14" s="37">
        <v>55</v>
      </c>
      <c r="K14" s="39" t="s">
        <v>80</v>
      </c>
      <c r="L14" s="20"/>
      <c r="Q14" s="36"/>
      <c r="R14" s="36"/>
      <c r="S14" s="36"/>
      <c r="T14" s="36"/>
      <c r="U14" s="36"/>
      <c r="V14" s="42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</row>
    <row r="15" spans="2:72" ht="21.75" customHeight="1">
      <c r="B15" s="37">
        <v>10</v>
      </c>
      <c r="C15" s="38" t="s">
        <v>81</v>
      </c>
      <c r="D15" s="20"/>
      <c r="E15" s="36"/>
      <c r="F15" s="37">
        <v>33</v>
      </c>
      <c r="G15" s="39" t="s">
        <v>82</v>
      </c>
      <c r="H15" s="20"/>
      <c r="I15" s="36"/>
      <c r="J15" s="37">
        <v>56</v>
      </c>
      <c r="K15" s="43" t="s">
        <v>83</v>
      </c>
      <c r="L15" s="20"/>
      <c r="R15" s="36"/>
      <c r="S15" s="36"/>
      <c r="T15" s="36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</row>
    <row r="16" spans="2:72" ht="21.75" customHeight="1">
      <c r="B16" s="37">
        <v>11</v>
      </c>
      <c r="C16" s="38" t="s">
        <v>84</v>
      </c>
      <c r="D16" s="20"/>
      <c r="E16" s="36"/>
      <c r="F16" s="37">
        <v>34</v>
      </c>
      <c r="G16" s="39" t="s">
        <v>85</v>
      </c>
      <c r="H16" s="20"/>
      <c r="I16" s="36"/>
      <c r="J16" s="44">
        <v>57</v>
      </c>
      <c r="K16" s="39" t="s">
        <v>86</v>
      </c>
      <c r="L16" s="20"/>
      <c r="N16" s="45"/>
      <c r="O16" s="45"/>
      <c r="R16" s="36"/>
      <c r="S16" s="36"/>
      <c r="T16" s="36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</row>
    <row r="17" spans="2:72" ht="21.75" customHeight="1">
      <c r="B17" s="37">
        <v>12</v>
      </c>
      <c r="C17" s="38" t="s">
        <v>87</v>
      </c>
      <c r="D17" s="20"/>
      <c r="E17" s="36"/>
      <c r="F17" s="37">
        <v>35</v>
      </c>
      <c r="G17" s="39" t="s">
        <v>88</v>
      </c>
      <c r="H17" s="20"/>
      <c r="I17" s="36"/>
      <c r="J17" s="44">
        <v>58</v>
      </c>
      <c r="K17" s="39" t="s">
        <v>89</v>
      </c>
      <c r="L17" s="20"/>
      <c r="R17" s="36"/>
      <c r="S17" s="36"/>
      <c r="T17" s="36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</row>
    <row r="18" spans="2:72" ht="21.75" customHeight="1">
      <c r="B18" s="37">
        <v>13</v>
      </c>
      <c r="C18" s="38" t="s">
        <v>90</v>
      </c>
      <c r="D18" s="20"/>
      <c r="E18" s="36"/>
      <c r="F18" s="37">
        <v>36</v>
      </c>
      <c r="G18" s="39" t="s">
        <v>91</v>
      </c>
      <c r="H18" s="20"/>
      <c r="I18" s="36"/>
      <c r="J18" s="44">
        <v>59</v>
      </c>
      <c r="K18" s="39" t="s">
        <v>92</v>
      </c>
      <c r="L18" s="20"/>
      <c r="R18" s="36"/>
      <c r="S18" s="36"/>
      <c r="T18" s="36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</row>
    <row r="19" spans="2:72" ht="21.75" customHeight="1">
      <c r="B19" s="37">
        <v>14</v>
      </c>
      <c r="C19" s="38" t="s">
        <v>93</v>
      </c>
      <c r="D19" s="20"/>
      <c r="E19" s="36"/>
      <c r="F19" s="37">
        <v>37</v>
      </c>
      <c r="G19" s="39" t="s">
        <v>94</v>
      </c>
      <c r="H19" s="20"/>
      <c r="I19" s="36"/>
      <c r="J19" s="44">
        <v>60</v>
      </c>
      <c r="K19" s="39" t="s">
        <v>95</v>
      </c>
      <c r="L19" s="20"/>
      <c r="R19" s="36"/>
      <c r="S19" s="36"/>
      <c r="T19" s="36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</row>
    <row r="20" spans="2:72" ht="21.75" customHeight="1">
      <c r="B20" s="37">
        <v>15</v>
      </c>
      <c r="C20" s="38" t="s">
        <v>96</v>
      </c>
      <c r="D20" s="20"/>
      <c r="E20" s="36"/>
      <c r="F20" s="37">
        <v>38</v>
      </c>
      <c r="G20" s="39" t="s">
        <v>97</v>
      </c>
      <c r="H20" s="20"/>
      <c r="I20" s="36"/>
      <c r="J20" s="37">
        <v>61</v>
      </c>
      <c r="K20" s="39" t="s">
        <v>98</v>
      </c>
      <c r="L20" s="20"/>
      <c r="R20" s="36"/>
      <c r="S20" s="36"/>
      <c r="T20" s="36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</row>
    <row r="21" spans="2:72" ht="21.75" customHeight="1">
      <c r="B21" s="37">
        <v>16</v>
      </c>
      <c r="C21" s="38" t="s">
        <v>99</v>
      </c>
      <c r="D21" s="20"/>
      <c r="E21" s="36"/>
      <c r="F21" s="37">
        <v>39</v>
      </c>
      <c r="G21" s="39" t="s">
        <v>100</v>
      </c>
      <c r="H21" s="20"/>
      <c r="I21" s="36"/>
      <c r="J21" s="37">
        <v>62</v>
      </c>
      <c r="K21" s="39" t="s">
        <v>101</v>
      </c>
      <c r="L21" s="20"/>
      <c r="M21" s="36"/>
      <c r="N21" s="36"/>
      <c r="O21" s="36"/>
      <c r="P21" s="36"/>
      <c r="Q21" s="36"/>
      <c r="R21" s="36"/>
      <c r="S21" s="36"/>
      <c r="T21" s="36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</row>
    <row r="22" spans="2:72" ht="21.75" customHeight="1">
      <c r="B22" s="37">
        <v>17</v>
      </c>
      <c r="C22" s="38" t="s">
        <v>102</v>
      </c>
      <c r="D22" s="20"/>
      <c r="E22" s="36"/>
      <c r="F22" s="37">
        <v>40</v>
      </c>
      <c r="G22" s="39" t="s">
        <v>103</v>
      </c>
      <c r="H22" s="20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</row>
    <row r="23" spans="2:72" ht="21.75" customHeight="1">
      <c r="B23" s="37">
        <v>18</v>
      </c>
      <c r="C23" s="38" t="s">
        <v>104</v>
      </c>
      <c r="D23" s="20"/>
      <c r="E23" s="36"/>
      <c r="F23" s="37">
        <v>41</v>
      </c>
      <c r="G23" s="39" t="s">
        <v>105</v>
      </c>
      <c r="H23" s="20"/>
      <c r="I23" s="36"/>
      <c r="J23" s="36"/>
      <c r="K23" s="46" t="s">
        <v>106</v>
      </c>
      <c r="L23" s="36"/>
      <c r="M23" s="36"/>
      <c r="N23" s="36"/>
      <c r="O23" s="36"/>
      <c r="P23" s="36"/>
      <c r="Q23" s="36"/>
      <c r="R23" s="36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</row>
    <row r="24" spans="2:72" ht="21.75" customHeight="1">
      <c r="B24" s="37">
        <v>19</v>
      </c>
      <c r="C24" s="38" t="s">
        <v>107</v>
      </c>
      <c r="D24" s="20"/>
      <c r="E24" s="36"/>
      <c r="F24" s="37">
        <v>42</v>
      </c>
      <c r="G24" s="39" t="s">
        <v>108</v>
      </c>
      <c r="H24" s="20"/>
      <c r="J24" s="36"/>
      <c r="K24" s="47" t="s">
        <v>109</v>
      </c>
      <c r="L24" s="36"/>
      <c r="M24" s="36"/>
      <c r="N24" s="36"/>
      <c r="O24" s="36"/>
      <c r="P24" s="36"/>
      <c r="Q24" s="36"/>
      <c r="R24" s="36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</row>
    <row r="25" spans="2:72" ht="22.5" customHeight="1">
      <c r="B25" s="37">
        <v>20</v>
      </c>
      <c r="C25" s="38" t="s">
        <v>110</v>
      </c>
      <c r="D25" s="20"/>
      <c r="E25" s="36"/>
      <c r="F25" s="37">
        <v>43</v>
      </c>
      <c r="G25" s="39" t="s">
        <v>111</v>
      </c>
      <c r="H25" s="20"/>
      <c r="J25" s="36"/>
      <c r="K25" s="48" t="s">
        <v>112</v>
      </c>
      <c r="L25" s="36"/>
      <c r="M25" s="36"/>
      <c r="N25" s="36"/>
      <c r="O25" s="36"/>
      <c r="P25" s="36"/>
      <c r="Q25" s="36"/>
      <c r="R25" s="36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</row>
    <row r="26" spans="2:72" ht="22.5" customHeight="1">
      <c r="B26" s="37">
        <v>21</v>
      </c>
      <c r="C26" s="38" t="s">
        <v>113</v>
      </c>
      <c r="D26" s="20"/>
      <c r="E26" s="36"/>
      <c r="F26" s="37">
        <v>44</v>
      </c>
      <c r="G26" s="39" t="s">
        <v>114</v>
      </c>
      <c r="H26" s="20"/>
      <c r="J26" s="36"/>
      <c r="K26" s="49" t="s">
        <v>115</v>
      </c>
      <c r="L26" s="36"/>
      <c r="M26" s="36"/>
      <c r="N26" s="36"/>
      <c r="O26" s="36"/>
      <c r="P26" s="36"/>
      <c r="Q26" s="36"/>
      <c r="R26" s="36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</row>
    <row r="27" spans="2:72" ht="22.5" customHeight="1">
      <c r="B27" s="37">
        <v>22</v>
      </c>
      <c r="C27" s="39" t="s">
        <v>116</v>
      </c>
      <c r="D27" s="20"/>
      <c r="E27" s="36"/>
      <c r="F27" s="37">
        <v>45</v>
      </c>
      <c r="G27" s="39" t="s">
        <v>117</v>
      </c>
      <c r="H27" s="20"/>
      <c r="K27" s="50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</row>
    <row r="28" spans="2:72" ht="21.75" customHeight="1">
      <c r="B28" s="37">
        <v>23</v>
      </c>
      <c r="C28" s="39" t="s">
        <v>118</v>
      </c>
      <c r="D28" s="20"/>
      <c r="E28" s="36"/>
      <c r="F28" s="37">
        <v>46</v>
      </c>
      <c r="G28" s="39" t="s">
        <v>119</v>
      </c>
      <c r="H28" s="20"/>
      <c r="K28" s="50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</row>
    <row r="29" spans="2:72" ht="11.25" customHeight="1">
      <c r="B29" s="36"/>
      <c r="C29" s="36"/>
      <c r="D29" s="36"/>
      <c r="E29" s="36"/>
      <c r="K29" s="36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</row>
    <row r="30" spans="2:72">
      <c r="B30" s="36"/>
      <c r="C30" s="51" t="s">
        <v>120</v>
      </c>
      <c r="D30" s="36"/>
      <c r="E30" s="36"/>
      <c r="G30" s="51" t="s">
        <v>121</v>
      </c>
      <c r="K30" s="36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</row>
    <row r="31" spans="2:72">
      <c r="C31" s="47" t="s">
        <v>122</v>
      </c>
      <c r="G31" s="47" t="s">
        <v>123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</row>
    <row r="32" spans="2:72">
      <c r="C32" s="48" t="s">
        <v>124</v>
      </c>
      <c r="G32" s="48" t="s">
        <v>125</v>
      </c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</row>
    <row r="33" spans="1:72">
      <c r="C33" s="48" t="s">
        <v>126</v>
      </c>
      <c r="G33" s="48" t="s">
        <v>127</v>
      </c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</row>
    <row r="34" spans="1:72">
      <c r="C34" s="48" t="s">
        <v>128</v>
      </c>
      <c r="G34" s="48" t="s">
        <v>129</v>
      </c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</row>
    <row r="35" spans="1:72">
      <c r="C35" s="49" t="s">
        <v>130</v>
      </c>
      <c r="G35" s="49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</row>
    <row r="36" spans="1:72"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</row>
    <row r="37" spans="1:7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</row>
    <row r="38" spans="1:7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</row>
    <row r="39" spans="1:7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</row>
    <row r="40" spans="1:7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</row>
    <row r="41" spans="1:7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</row>
    <row r="42" spans="1:7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</row>
    <row r="43" spans="1:7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</row>
    <row r="44" spans="1:7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</row>
    <row r="45" spans="1:7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</row>
    <row r="46" spans="1:7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</row>
    <row r="47" spans="1:7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</row>
    <row r="48" spans="1:7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</row>
    <row r="49" spans="1:7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</row>
    <row r="50" spans="1:7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</row>
    <row r="51" spans="1:7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</row>
    <row r="52" spans="1:7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</row>
    <row r="53" spans="1:7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</row>
    <row r="54" spans="1:7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</row>
    <row r="55" spans="1:7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</row>
    <row r="56" spans="1:7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</row>
    <row r="57" spans="1:7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</row>
    <row r="58" spans="1:7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</row>
    <row r="59" spans="1:7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</row>
    <row r="60" spans="1:7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</row>
    <row r="61" spans="1:7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</row>
    <row r="62" spans="1:7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</row>
    <row r="63" spans="1:7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</row>
    <row r="64" spans="1:7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</row>
    <row r="65" spans="1:7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</row>
    <row r="66" spans="1:7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</row>
    <row r="67" spans="1:7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</row>
    <row r="68" spans="1:7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</row>
    <row r="69" spans="1:7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</row>
    <row r="70" spans="1:7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</row>
    <row r="71" spans="1:7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</row>
    <row r="72" spans="1:7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</row>
    <row r="73" spans="1:7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</row>
    <row r="74" spans="1:7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</row>
    <row r="75" spans="1:7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</row>
    <row r="76" spans="1:7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</row>
    <row r="77" spans="1:7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</row>
    <row r="78" spans="1:7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</row>
    <row r="79" spans="1:7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</row>
    <row r="80" spans="1:7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</row>
    <row r="81" spans="1:7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</row>
    <row r="82" spans="1:7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</row>
    <row r="83" spans="1:7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</row>
    <row r="84" spans="1:7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</row>
    <row r="85" spans="1:7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</row>
    <row r="86" spans="1:7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</row>
    <row r="87" spans="1:7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</row>
    <row r="88" spans="1:7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</row>
    <row r="89" spans="1:7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</row>
    <row r="90" spans="1:7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</row>
    <row r="91" spans="1:7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</row>
    <row r="92" spans="1:7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</row>
    <row r="93" spans="1:7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</row>
    <row r="94" spans="1:7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</row>
    <row r="95" spans="1:7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</row>
    <row r="96" spans="1:7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</row>
    <row r="97" spans="1:7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</row>
    <row r="98" spans="1:7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</row>
    <row r="99" spans="1:7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</row>
    <row r="100" spans="1:7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</row>
    <row r="101" spans="1:7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</row>
    <row r="102" spans="1:7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</row>
    <row r="103" spans="1:7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</row>
    <row r="104" spans="1:7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zoomScale="85" zoomScaleNormal="115" zoomScaleSheetLayoutView="85" workbookViewId="0">
      <selection activeCell="F14" sqref="F14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5.75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24" t="s">
        <v>133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4" spans="2:18" ht="17.25">
      <c r="B4" s="19" t="s">
        <v>197</v>
      </c>
      <c r="C4" s="19"/>
    </row>
    <row r="5" spans="2:18" ht="17.25">
      <c r="B5" s="20"/>
      <c r="C5" s="21" t="s">
        <v>3</v>
      </c>
      <c r="D5" s="21"/>
    </row>
    <row r="6" spans="2:18" ht="17.25" customHeight="1">
      <c r="B6" s="117" t="s">
        <v>172</v>
      </c>
      <c r="C6" s="118"/>
      <c r="D6" s="118"/>
      <c r="E6" s="118"/>
      <c r="I6" s="119" t="s">
        <v>196</v>
      </c>
      <c r="J6" s="119"/>
      <c r="K6" s="119"/>
      <c r="L6" s="119"/>
    </row>
    <row r="7" spans="2:18">
      <c r="B7" s="120" t="s">
        <v>4</v>
      </c>
      <c r="C7" s="120"/>
      <c r="D7" s="120"/>
      <c r="E7" s="22" t="s">
        <v>236</v>
      </c>
      <c r="I7" s="120" t="s">
        <v>4</v>
      </c>
      <c r="J7" s="120"/>
      <c r="K7" s="120"/>
      <c r="L7" s="67" t="s">
        <v>236</v>
      </c>
    </row>
    <row r="8" spans="2:18" ht="17.25">
      <c r="B8" s="116" t="s">
        <v>139</v>
      </c>
      <c r="C8" s="116" t="s">
        <v>134</v>
      </c>
      <c r="D8" s="116"/>
      <c r="E8" s="63"/>
      <c r="F8" s="30"/>
      <c r="I8" s="121" t="s">
        <v>194</v>
      </c>
      <c r="J8" s="122" t="s">
        <v>173</v>
      </c>
      <c r="K8" s="68" t="s">
        <v>192</v>
      </c>
      <c r="L8" s="63"/>
    </row>
    <row r="9" spans="2:18" ht="17.25">
      <c r="B9" s="116"/>
      <c r="C9" s="116" t="s">
        <v>140</v>
      </c>
      <c r="D9" s="25" t="s">
        <v>135</v>
      </c>
      <c r="E9" s="63"/>
      <c r="F9" s="30"/>
      <c r="I9" s="122"/>
      <c r="J9" s="122"/>
      <c r="K9" s="68" t="s">
        <v>174</v>
      </c>
      <c r="L9" s="63"/>
    </row>
    <row r="10" spans="2:18" ht="17.25" customHeight="1">
      <c r="B10" s="116"/>
      <c r="C10" s="116"/>
      <c r="D10" s="25" t="s">
        <v>136</v>
      </c>
      <c r="E10" s="63"/>
      <c r="F10" s="30"/>
      <c r="I10" s="122"/>
      <c r="J10" s="122"/>
      <c r="K10" s="68" t="s">
        <v>175</v>
      </c>
      <c r="L10" s="63"/>
    </row>
    <row r="11" spans="2:18" ht="17.25">
      <c r="B11" s="116"/>
      <c r="C11" s="116" t="s">
        <v>141</v>
      </c>
      <c r="D11" s="37" t="s">
        <v>137</v>
      </c>
      <c r="E11" s="63"/>
      <c r="F11" s="30"/>
      <c r="I11" s="122"/>
      <c r="J11" s="122" t="s">
        <v>176</v>
      </c>
      <c r="K11" s="68" t="s">
        <v>177</v>
      </c>
      <c r="L11" s="63"/>
    </row>
    <row r="12" spans="2:18" ht="17.25">
      <c r="B12" s="116"/>
      <c r="C12" s="116"/>
      <c r="D12" s="25" t="s">
        <v>12</v>
      </c>
      <c r="E12" s="63"/>
      <c r="F12" s="30"/>
      <c r="I12" s="122"/>
      <c r="J12" s="122"/>
      <c r="K12" s="68" t="s">
        <v>178</v>
      </c>
      <c r="L12" s="63"/>
      <c r="R12" t="s">
        <v>166</v>
      </c>
    </row>
    <row r="13" spans="2:18" ht="17.25">
      <c r="B13" s="116"/>
      <c r="C13" s="116"/>
      <c r="D13" s="25" t="s">
        <v>138</v>
      </c>
      <c r="E13" s="63"/>
      <c r="F13" s="30"/>
      <c r="I13" s="122"/>
      <c r="J13" s="122"/>
      <c r="K13" s="68" t="s">
        <v>175</v>
      </c>
      <c r="L13" s="63"/>
    </row>
    <row r="14" spans="2:18" ht="17.25">
      <c r="B14" s="116"/>
      <c r="C14" s="116"/>
      <c r="D14" s="25" t="s">
        <v>167</v>
      </c>
      <c r="E14" s="63"/>
      <c r="F14" s="30"/>
      <c r="I14" s="122"/>
      <c r="J14" s="122" t="s">
        <v>179</v>
      </c>
      <c r="K14" s="68" t="s">
        <v>202</v>
      </c>
      <c r="L14" s="63"/>
    </row>
    <row r="15" spans="2:18">
      <c r="B15" s="116" t="s">
        <v>142</v>
      </c>
      <c r="C15" s="116"/>
      <c r="D15" s="116"/>
      <c r="E15" s="63"/>
      <c r="I15" s="122"/>
      <c r="J15" s="122"/>
      <c r="K15" s="68" t="s">
        <v>203</v>
      </c>
      <c r="L15" s="63"/>
    </row>
    <row r="16" spans="2:18" ht="17.25">
      <c r="B16" s="116" t="s">
        <v>201</v>
      </c>
      <c r="C16" s="116"/>
      <c r="D16" s="116"/>
      <c r="E16" s="63"/>
      <c r="F16" s="30"/>
      <c r="I16" s="122"/>
      <c r="J16" s="122"/>
      <c r="K16" s="68" t="s">
        <v>180</v>
      </c>
      <c r="L16" s="63"/>
    </row>
    <row r="17" spans="2:12" ht="17.25">
      <c r="B17" s="125" t="s">
        <v>168</v>
      </c>
      <c r="C17" s="125"/>
      <c r="D17" s="125"/>
      <c r="E17" s="63"/>
      <c r="F17" s="30"/>
      <c r="I17" s="122"/>
      <c r="J17" s="122"/>
      <c r="K17" s="68" t="s">
        <v>181</v>
      </c>
      <c r="L17" s="63"/>
    </row>
    <row r="18" spans="2:12">
      <c r="B18" s="116" t="s">
        <v>143</v>
      </c>
      <c r="C18" s="116"/>
      <c r="D18" s="116"/>
      <c r="E18" s="63"/>
      <c r="I18" s="122"/>
      <c r="J18" s="122"/>
      <c r="K18" s="68" t="s">
        <v>182</v>
      </c>
      <c r="L18" s="63"/>
    </row>
    <row r="19" spans="2:12" ht="17.25">
      <c r="B19" s="30" t="s">
        <v>171</v>
      </c>
      <c r="C19" s="53"/>
      <c r="D19" s="53"/>
      <c r="E19" s="56"/>
      <c r="I19" s="122"/>
      <c r="J19" s="122"/>
      <c r="K19" s="68" t="s">
        <v>183</v>
      </c>
      <c r="L19" s="63"/>
    </row>
    <row r="20" spans="2:12" ht="18.75" customHeight="1">
      <c r="C20" s="30" t="s">
        <v>170</v>
      </c>
      <c r="D20" s="53"/>
      <c r="E20" s="57"/>
      <c r="I20" s="122"/>
      <c r="J20" s="122"/>
      <c r="K20" s="68" t="s">
        <v>184</v>
      </c>
      <c r="L20" s="63"/>
    </row>
    <row r="21" spans="2:12" ht="18.75" customHeight="1">
      <c r="B21" s="30" t="s">
        <v>169</v>
      </c>
      <c r="C21" s="30"/>
      <c r="D21" s="53"/>
      <c r="E21" s="57"/>
      <c r="I21" s="122"/>
      <c r="J21" s="122"/>
      <c r="K21" s="68" t="s">
        <v>185</v>
      </c>
      <c r="L21" s="63"/>
    </row>
    <row r="22" spans="2:12" ht="18.75" customHeight="1">
      <c r="B22" s="30"/>
      <c r="C22" s="30"/>
      <c r="D22" s="53"/>
      <c r="E22" s="57"/>
      <c r="I22" s="123"/>
      <c r="J22" s="123"/>
      <c r="K22" s="68" t="s">
        <v>12</v>
      </c>
      <c r="L22" s="69"/>
    </row>
    <row r="23" spans="2:12" ht="18.75" customHeight="1">
      <c r="B23" s="30"/>
      <c r="C23" s="30"/>
      <c r="D23" s="53"/>
      <c r="E23" s="57"/>
      <c r="I23" s="123"/>
      <c r="J23" s="123"/>
      <c r="K23" s="68" t="s">
        <v>138</v>
      </c>
      <c r="L23" s="69"/>
    </row>
    <row r="24" spans="2:12" ht="17.25" customHeight="1">
      <c r="C24" s="53"/>
      <c r="D24" s="54"/>
      <c r="E24" s="58"/>
      <c r="F24" s="30"/>
      <c r="I24" s="122"/>
      <c r="J24" s="122"/>
      <c r="K24" s="68" t="s">
        <v>204</v>
      </c>
      <c r="L24" s="63"/>
    </row>
    <row r="25" spans="2:12" ht="17.25" customHeight="1">
      <c r="C25" s="53"/>
      <c r="D25" s="54"/>
      <c r="E25" s="58"/>
      <c r="F25" s="30"/>
      <c r="I25" s="123"/>
      <c r="J25" s="123"/>
      <c r="K25" s="68" t="s">
        <v>205</v>
      </c>
      <c r="L25" s="69"/>
    </row>
    <row r="26" spans="2:12" ht="17.25">
      <c r="B26" s="52"/>
      <c r="C26" s="53"/>
      <c r="D26" s="54"/>
      <c r="E26" s="58"/>
      <c r="F26" s="30"/>
      <c r="I26" s="122"/>
      <c r="J26" s="122"/>
      <c r="K26" s="68" t="s">
        <v>175</v>
      </c>
      <c r="L26" s="63"/>
    </row>
    <row r="27" spans="2:12" ht="17.25">
      <c r="B27" s="52"/>
      <c r="C27" s="53"/>
      <c r="D27" s="55"/>
      <c r="E27" s="58"/>
      <c r="F27" s="30"/>
      <c r="I27" s="109" t="s">
        <v>193</v>
      </c>
      <c r="J27" s="109"/>
      <c r="K27" s="109"/>
      <c r="L27" s="63"/>
    </row>
    <row r="28" spans="2:12" ht="17.25">
      <c r="B28" s="52"/>
      <c r="C28" s="53"/>
      <c r="D28" s="55"/>
      <c r="E28" s="58"/>
      <c r="F28" s="30"/>
      <c r="I28" s="109" t="s">
        <v>186</v>
      </c>
      <c r="J28" s="109"/>
      <c r="K28" s="109"/>
      <c r="L28" s="63"/>
    </row>
    <row r="29" spans="2:12">
      <c r="B29" t="s">
        <v>35</v>
      </c>
      <c r="I29" s="109" t="s">
        <v>187</v>
      </c>
      <c r="J29" s="109"/>
      <c r="K29" s="109"/>
      <c r="L29" s="63"/>
    </row>
    <row r="30" spans="2:12">
      <c r="I30" s="109" t="s">
        <v>188</v>
      </c>
      <c r="J30" s="109"/>
      <c r="K30" s="109"/>
      <c r="L30" s="63"/>
    </row>
    <row r="31" spans="2:12">
      <c r="I31" s="109" t="s">
        <v>189</v>
      </c>
      <c r="J31" s="109"/>
      <c r="K31" s="109"/>
      <c r="L31" s="63"/>
    </row>
    <row r="32" spans="2:12">
      <c r="I32" s="109" t="s">
        <v>190</v>
      </c>
      <c r="J32" s="109"/>
      <c r="K32" s="109"/>
      <c r="L32" s="63"/>
    </row>
    <row r="33" spans="9:12">
      <c r="I33" s="113" t="s">
        <v>198</v>
      </c>
      <c r="J33" s="114"/>
      <c r="K33" s="115"/>
      <c r="L33" s="63"/>
    </row>
    <row r="34" spans="9:12">
      <c r="I34" s="110" t="s">
        <v>195</v>
      </c>
      <c r="J34" s="111"/>
      <c r="K34" s="112"/>
      <c r="L34" s="63"/>
    </row>
    <row r="35" spans="9:12">
      <c r="I35" s="66"/>
      <c r="J35" s="66"/>
      <c r="K35" s="66"/>
    </row>
    <row r="36" spans="9:12">
      <c r="I36" s="66" t="s">
        <v>191</v>
      </c>
      <c r="J36" s="66"/>
      <c r="K36" s="66"/>
    </row>
  </sheetData>
  <mergeCells count="25">
    <mergeCell ref="B2:Q2"/>
    <mergeCell ref="B17:D17"/>
    <mergeCell ref="B15:D15"/>
    <mergeCell ref="B16:D16"/>
    <mergeCell ref="B7:D7"/>
    <mergeCell ref="C8:D8"/>
    <mergeCell ref="B8:B14"/>
    <mergeCell ref="C9:C10"/>
    <mergeCell ref="C11:C14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I30:K30"/>
    <mergeCell ref="I31:K31"/>
    <mergeCell ref="I34:K34"/>
    <mergeCell ref="I29:K29"/>
    <mergeCell ref="I32:K32"/>
    <mergeCell ref="I33:K3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4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56F1-8A2A-43A2-AF70-3BFB1A29746D}">
  <sheetPr>
    <tabColor rgb="FF0070C0"/>
    <pageSetUpPr fitToPage="1"/>
  </sheetPr>
  <dimension ref="A2:DK73"/>
  <sheetViews>
    <sheetView showGridLines="0" view="pageBreakPreview" zoomScale="85" zoomScaleNormal="100" zoomScaleSheetLayoutView="85" workbookViewId="0">
      <selection activeCell="H23" sqref="H23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2.75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24" t="s">
        <v>151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84"/>
    </row>
    <row r="4" spans="2:17" ht="17.25">
      <c r="B4" s="19" t="s">
        <v>2</v>
      </c>
      <c r="C4" s="19"/>
      <c r="D4" s="19"/>
    </row>
    <row r="5" spans="2:17" ht="17.25">
      <c r="B5" s="102" t="s">
        <v>277</v>
      </c>
      <c r="C5" s="19"/>
      <c r="D5" s="19"/>
    </row>
    <row r="6" spans="2:17" ht="17.25">
      <c r="B6" s="70" t="s">
        <v>244</v>
      </c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70"/>
      <c r="C7" s="70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2:17" ht="17.25">
      <c r="B8" s="20"/>
      <c r="C8" s="21" t="s">
        <v>3</v>
      </c>
      <c r="D8" s="21"/>
      <c r="E8" s="21"/>
    </row>
    <row r="9" spans="2:17" ht="20.25">
      <c r="B9" s="172" t="s">
        <v>214</v>
      </c>
      <c r="C9" s="173"/>
      <c r="D9" s="173"/>
      <c r="E9" s="173"/>
      <c r="F9" s="173"/>
      <c r="G9" s="173"/>
      <c r="H9" s="173"/>
      <c r="I9" s="173"/>
    </row>
    <row r="10" spans="2:17" ht="46.5" customHeight="1">
      <c r="B10" s="120" t="s">
        <v>4</v>
      </c>
      <c r="C10" s="120"/>
      <c r="D10" s="120"/>
      <c r="E10" s="120"/>
      <c r="F10" s="73" t="s">
        <v>215</v>
      </c>
      <c r="G10" s="73" t="s">
        <v>219</v>
      </c>
      <c r="H10" s="73" t="s">
        <v>217</v>
      </c>
      <c r="I10" s="85" t="s">
        <v>220</v>
      </c>
    </row>
    <row r="11" spans="2:17" ht="17.25">
      <c r="B11" s="151" t="s">
        <v>144</v>
      </c>
      <c r="C11" s="152"/>
      <c r="D11" s="80" t="s">
        <v>207</v>
      </c>
      <c r="E11" s="86" t="s">
        <v>261</v>
      </c>
      <c r="F11" s="62"/>
      <c r="G11" s="81"/>
      <c r="H11" s="62"/>
      <c r="I11" s="81"/>
      <c r="J11" s="30" t="s">
        <v>259</v>
      </c>
      <c r="K11" s="30"/>
      <c r="L11" s="30"/>
      <c r="M11" s="30"/>
      <c r="N11" s="30"/>
      <c r="O11" s="30"/>
      <c r="P11" s="30"/>
    </row>
    <row r="12" spans="2:17" ht="17.25" customHeight="1">
      <c r="B12" s="153"/>
      <c r="C12" s="154"/>
      <c r="D12" s="80"/>
      <c r="E12" s="86" t="s">
        <v>210</v>
      </c>
      <c r="F12" s="62"/>
      <c r="G12" s="81"/>
      <c r="H12" s="62"/>
      <c r="I12" s="81"/>
      <c r="J12" s="30"/>
      <c r="K12" s="30"/>
      <c r="L12" s="30"/>
      <c r="M12" s="30"/>
      <c r="N12" s="30"/>
      <c r="O12" s="30"/>
      <c r="P12" s="30"/>
    </row>
    <row r="13" spans="2:17" ht="17.25" customHeight="1">
      <c r="B13" s="153"/>
      <c r="C13" s="154"/>
      <c r="D13" s="80"/>
      <c r="E13" s="86" t="s">
        <v>211</v>
      </c>
      <c r="F13" s="62"/>
      <c r="G13" s="81"/>
      <c r="H13" s="62"/>
      <c r="I13" s="81"/>
      <c r="J13" s="30"/>
      <c r="K13" s="30"/>
      <c r="L13" s="30"/>
      <c r="M13" s="30"/>
      <c r="N13" s="30"/>
      <c r="O13" s="30"/>
      <c r="P13" s="30"/>
    </row>
    <row r="14" spans="2:17" ht="17.25">
      <c r="B14" s="153"/>
      <c r="C14" s="154"/>
      <c r="D14" s="80"/>
      <c r="E14" s="87" t="s">
        <v>223</v>
      </c>
      <c r="F14" s="92"/>
      <c r="G14" s="95"/>
      <c r="H14" s="92"/>
      <c r="I14" s="95"/>
      <c r="J14" s="30"/>
      <c r="K14" s="30"/>
      <c r="L14" s="30"/>
      <c r="M14" s="30"/>
      <c r="N14" s="30"/>
      <c r="O14" s="30"/>
      <c r="P14" s="30"/>
    </row>
    <row r="15" spans="2:17">
      <c r="B15" s="153"/>
      <c r="C15" s="154"/>
      <c r="D15" s="75" t="s">
        <v>209</v>
      </c>
      <c r="E15" s="86" t="s">
        <v>262</v>
      </c>
      <c r="F15" s="62"/>
      <c r="G15" s="81"/>
      <c r="H15" s="62"/>
      <c r="I15" s="81"/>
    </row>
    <row r="16" spans="2:17">
      <c r="B16" s="153"/>
      <c r="C16" s="154"/>
      <c r="D16" s="88"/>
      <c r="E16" s="86" t="s">
        <v>212</v>
      </c>
      <c r="F16" s="62"/>
      <c r="G16" s="81"/>
      <c r="H16" s="62"/>
      <c r="I16" s="81"/>
    </row>
    <row r="17" spans="2:16">
      <c r="B17" s="153"/>
      <c r="C17" s="154"/>
      <c r="D17" s="88"/>
      <c r="E17" s="86" t="s">
        <v>213</v>
      </c>
      <c r="F17" s="62"/>
      <c r="G17" s="81"/>
      <c r="H17" s="62"/>
      <c r="I17" s="81"/>
    </row>
    <row r="18" spans="2:16">
      <c r="B18" s="168"/>
      <c r="C18" s="169"/>
      <c r="D18" s="72"/>
      <c r="E18" s="86" t="s">
        <v>224</v>
      </c>
      <c r="F18" s="62"/>
      <c r="G18" s="81"/>
      <c r="H18" s="62"/>
      <c r="I18" s="81"/>
    </row>
    <row r="19" spans="2:16" ht="17.25">
      <c r="B19" s="148" t="s">
        <v>147</v>
      </c>
      <c r="C19" s="149"/>
      <c r="D19" s="149"/>
      <c r="E19" s="150"/>
      <c r="F19" s="93">
        <f>SUM(F11:F18)</f>
        <v>0</v>
      </c>
      <c r="G19" s="96"/>
      <c r="H19" s="93">
        <f t="shared" ref="H19" si="0">SUM(H11:H18)</f>
        <v>0</v>
      </c>
      <c r="I19" s="96"/>
      <c r="J19" s="30"/>
      <c r="K19" s="30"/>
      <c r="L19" s="30"/>
      <c r="M19" s="30"/>
      <c r="N19" s="30"/>
      <c r="O19" s="30"/>
      <c r="P19" s="30"/>
    </row>
    <row r="20" spans="2:16" ht="17.25">
      <c r="B20" s="151" t="s">
        <v>298</v>
      </c>
      <c r="C20" s="170"/>
      <c r="D20" s="152"/>
      <c r="E20" s="86" t="s">
        <v>148</v>
      </c>
      <c r="F20" s="62"/>
      <c r="G20" s="81"/>
      <c r="H20" s="62"/>
      <c r="I20" s="81"/>
      <c r="J20" s="30"/>
      <c r="K20" s="30"/>
      <c r="L20" s="30"/>
      <c r="M20" s="30"/>
      <c r="N20" s="30"/>
      <c r="O20" s="30"/>
      <c r="P20" s="30"/>
    </row>
    <row r="21" spans="2:16" ht="17.25">
      <c r="B21" s="153"/>
      <c r="C21" s="171"/>
      <c r="D21" s="154"/>
      <c r="E21" s="86" t="s">
        <v>149</v>
      </c>
      <c r="F21" s="62"/>
      <c r="G21" s="81"/>
      <c r="H21" s="62"/>
      <c r="I21" s="81"/>
      <c r="J21" s="30"/>
      <c r="K21" s="30"/>
      <c r="L21" s="30"/>
      <c r="M21" s="30"/>
      <c r="N21" s="30"/>
      <c r="O21" s="30"/>
      <c r="P21" s="30"/>
    </row>
    <row r="22" spans="2:16" ht="17.25">
      <c r="B22" s="148" t="s">
        <v>147</v>
      </c>
      <c r="C22" s="149"/>
      <c r="D22" s="149"/>
      <c r="E22" s="150"/>
      <c r="F22" s="93">
        <f>SUM(F20:F21)</f>
        <v>0</v>
      </c>
      <c r="G22" s="96"/>
      <c r="H22" s="93">
        <f>SUM(H20:H21)</f>
        <v>0</v>
      </c>
      <c r="I22" s="96"/>
      <c r="J22" s="30"/>
      <c r="K22" s="30"/>
      <c r="L22" s="30"/>
      <c r="M22" s="30"/>
      <c r="N22" s="30"/>
      <c r="O22" s="30"/>
      <c r="P22" s="30"/>
    </row>
    <row r="23" spans="2:16" ht="17.25" customHeight="1">
      <c r="B23" s="151" t="s">
        <v>297</v>
      </c>
      <c r="C23" s="152"/>
      <c r="D23" s="164" t="s">
        <v>207</v>
      </c>
      <c r="E23" s="165"/>
      <c r="F23" s="62"/>
      <c r="G23" s="97"/>
      <c r="H23" s="62"/>
      <c r="I23" s="97"/>
      <c r="J23" s="30"/>
      <c r="K23" s="30"/>
      <c r="L23" s="30"/>
      <c r="M23" s="30"/>
      <c r="N23" s="30"/>
      <c r="O23" s="30"/>
      <c r="P23" s="30"/>
    </row>
    <row r="24" spans="2:16" ht="17.25" customHeight="1">
      <c r="B24" s="153"/>
      <c r="C24" s="154"/>
      <c r="D24" s="164" t="s">
        <v>209</v>
      </c>
      <c r="E24" s="165"/>
      <c r="F24" s="62"/>
      <c r="G24" s="97"/>
      <c r="H24" s="62"/>
      <c r="I24" s="97"/>
      <c r="J24" s="30"/>
      <c r="K24" s="30"/>
      <c r="L24" s="30"/>
      <c r="M24" s="30"/>
      <c r="N24" s="30"/>
      <c r="O24" s="30"/>
      <c r="P24" s="30"/>
    </row>
    <row r="25" spans="2:16" ht="16.5" customHeight="1">
      <c r="B25" s="155" t="s">
        <v>147</v>
      </c>
      <c r="C25" s="156"/>
      <c r="D25" s="156"/>
      <c r="E25" s="157"/>
      <c r="F25" s="93">
        <f>SUM(F23:F24)</f>
        <v>0</v>
      </c>
      <c r="G25" s="98"/>
      <c r="H25" s="93">
        <f>SUM(H23:H24)</f>
        <v>0</v>
      </c>
      <c r="I25" s="98"/>
    </row>
    <row r="26" spans="2:16" ht="16.5" customHeight="1">
      <c r="B26" s="144" t="s">
        <v>296</v>
      </c>
      <c r="C26" s="145"/>
      <c r="D26" s="145"/>
      <c r="E26" s="146"/>
      <c r="F26" s="62"/>
      <c r="G26" s="97"/>
      <c r="H26" s="62"/>
      <c r="I26" s="97"/>
    </row>
    <row r="27" spans="2:16" ht="17.25" customHeight="1">
      <c r="B27" s="144" t="s">
        <v>295</v>
      </c>
      <c r="C27" s="145"/>
      <c r="D27" s="145"/>
      <c r="E27" s="146"/>
      <c r="F27" s="62"/>
      <c r="G27" s="97"/>
      <c r="H27" s="62"/>
      <c r="I27" s="97"/>
      <c r="J27" s="30"/>
      <c r="K27" s="30"/>
      <c r="L27" s="30"/>
      <c r="M27" s="30"/>
      <c r="N27" s="30"/>
      <c r="O27" s="30"/>
      <c r="P27" s="30"/>
    </row>
    <row r="28" spans="2:16" ht="17.25" customHeight="1">
      <c r="B28" s="158" t="s">
        <v>294</v>
      </c>
      <c r="C28" s="159"/>
      <c r="D28" s="166" t="s">
        <v>206</v>
      </c>
      <c r="E28" s="107" t="s">
        <v>292</v>
      </c>
      <c r="F28" s="62"/>
      <c r="G28" s="97"/>
      <c r="H28" s="62"/>
      <c r="I28" s="97"/>
      <c r="J28" s="30"/>
      <c r="K28" s="30"/>
      <c r="L28" s="30"/>
      <c r="M28" s="30"/>
      <c r="N28" s="30"/>
      <c r="O28" s="30"/>
      <c r="P28" s="30"/>
    </row>
    <row r="29" spans="2:16" ht="17.25" customHeight="1">
      <c r="B29" s="160"/>
      <c r="C29" s="161"/>
      <c r="D29" s="167"/>
      <c r="E29" s="107" t="s">
        <v>299</v>
      </c>
      <c r="F29" s="62"/>
      <c r="G29" s="97"/>
      <c r="H29" s="62"/>
      <c r="I29" s="97"/>
      <c r="J29" s="30"/>
      <c r="K29" s="30"/>
      <c r="L29" s="30"/>
      <c r="M29" s="30"/>
      <c r="N29" s="30"/>
      <c r="O29" s="30"/>
      <c r="P29" s="30"/>
    </row>
    <row r="30" spans="2:16" ht="17.25" customHeight="1">
      <c r="B30" s="160"/>
      <c r="C30" s="161"/>
      <c r="D30" s="166" t="s">
        <v>208</v>
      </c>
      <c r="E30" s="107" t="s">
        <v>293</v>
      </c>
      <c r="F30" s="62"/>
      <c r="G30" s="97"/>
      <c r="H30" s="62"/>
      <c r="I30" s="97"/>
      <c r="J30" s="30"/>
      <c r="K30" s="30"/>
      <c r="L30" s="30"/>
      <c r="M30" s="30"/>
      <c r="N30" s="30"/>
      <c r="O30" s="30"/>
      <c r="P30" s="30"/>
    </row>
    <row r="31" spans="2:16" ht="17.25" customHeight="1">
      <c r="B31" s="162"/>
      <c r="C31" s="163"/>
      <c r="D31" s="167"/>
      <c r="E31" s="107" t="s">
        <v>300</v>
      </c>
      <c r="F31" s="62"/>
      <c r="G31" s="97"/>
      <c r="H31" s="62"/>
      <c r="I31" s="97"/>
      <c r="J31" s="30"/>
      <c r="K31" s="30"/>
      <c r="L31" s="30"/>
      <c r="M31" s="30"/>
      <c r="N31" s="30"/>
      <c r="O31" s="30"/>
      <c r="P31" s="30"/>
    </row>
    <row r="32" spans="2:16" ht="17.25" customHeight="1">
      <c r="B32" s="138" t="s">
        <v>147</v>
      </c>
      <c r="C32" s="139"/>
      <c r="D32" s="139"/>
      <c r="E32" s="140"/>
      <c r="F32" s="93">
        <f>SUM(F28:F31)</f>
        <v>0</v>
      </c>
      <c r="G32" s="98"/>
      <c r="H32" s="93">
        <f t="shared" ref="H32" si="1">SUM(H28:H31)</f>
        <v>0</v>
      </c>
      <c r="I32" s="98"/>
      <c r="J32" s="30"/>
      <c r="K32" s="30"/>
      <c r="L32" s="30"/>
      <c r="M32" s="30"/>
      <c r="N32" s="30"/>
      <c r="O32" s="30"/>
      <c r="P32" s="30"/>
    </row>
    <row r="33" spans="1:115" ht="17.25" customHeight="1">
      <c r="B33" s="141" t="s">
        <v>323</v>
      </c>
      <c r="C33" s="142"/>
      <c r="D33" s="142"/>
      <c r="E33" s="143"/>
      <c r="F33" s="62"/>
      <c r="G33" s="97"/>
      <c r="H33" s="62"/>
      <c r="I33" s="97"/>
      <c r="J33" s="30"/>
      <c r="K33" s="30"/>
      <c r="L33" s="30"/>
      <c r="M33" s="30"/>
      <c r="N33" s="30"/>
      <c r="O33" s="30"/>
      <c r="P33" s="30"/>
    </row>
    <row r="34" spans="1:115" ht="17.25" customHeight="1">
      <c r="B34" s="144" t="s">
        <v>145</v>
      </c>
      <c r="C34" s="145"/>
      <c r="D34" s="145"/>
      <c r="E34" s="146"/>
      <c r="F34" s="62"/>
      <c r="G34" s="97"/>
      <c r="H34" s="62"/>
      <c r="I34" s="97"/>
      <c r="J34" s="30"/>
      <c r="K34" s="30"/>
      <c r="L34" s="30"/>
      <c r="M34" s="30"/>
      <c r="N34" s="30"/>
      <c r="O34" s="30"/>
      <c r="P34" s="30"/>
    </row>
    <row r="35" spans="1:115" ht="16.5" customHeight="1">
      <c r="B35" s="144" t="s">
        <v>146</v>
      </c>
      <c r="C35" s="145"/>
      <c r="D35" s="145"/>
      <c r="E35" s="146"/>
      <c r="F35" s="62"/>
      <c r="G35" s="81"/>
      <c r="H35" s="62"/>
      <c r="I35" s="81"/>
      <c r="J35" s="30"/>
      <c r="K35" s="30"/>
      <c r="L35" s="30"/>
      <c r="M35" s="30"/>
      <c r="N35" s="30"/>
      <c r="O35" s="30"/>
      <c r="P35" s="30"/>
    </row>
    <row r="36" spans="1:115" ht="16.5" customHeight="1">
      <c r="B36" s="147" t="s">
        <v>199</v>
      </c>
      <c r="C36" s="147"/>
      <c r="D36" s="147"/>
      <c r="E36" s="147"/>
      <c r="F36" s="94">
        <f>F19+F22+F25+F26+F27+F32+SUM(F33:F35)</f>
        <v>0</v>
      </c>
      <c r="G36" s="99"/>
      <c r="H36" s="94">
        <f>H19+H22+H25+H26+H27+H32+SUM(H33:H35)</f>
        <v>0</v>
      </c>
      <c r="I36" s="99"/>
      <c r="J36" s="30"/>
      <c r="K36" s="30"/>
      <c r="L36" s="30"/>
      <c r="M36" s="30"/>
      <c r="N36" s="30"/>
      <c r="O36" s="30"/>
      <c r="P36" s="30"/>
    </row>
    <row r="37" spans="1:115">
      <c r="B37" s="35" t="s">
        <v>225</v>
      </c>
    </row>
    <row r="38" spans="1:115">
      <c r="B38" s="78"/>
      <c r="C38" s="79"/>
      <c r="D38" s="79"/>
      <c r="E38" s="79"/>
      <c r="F38" s="79"/>
    </row>
    <row r="39" spans="1:115">
      <c r="B39" s="78"/>
      <c r="C39" s="79"/>
      <c r="D39" s="79"/>
      <c r="E39" s="79"/>
      <c r="F39" s="79"/>
    </row>
    <row r="40" spans="1:115" ht="17.25">
      <c r="B40" s="70" t="s">
        <v>245</v>
      </c>
      <c r="C40" s="79"/>
      <c r="D40" s="79"/>
      <c r="E40" s="79"/>
      <c r="F40" s="79"/>
    </row>
    <row r="41" spans="1:115">
      <c r="B41" s="35"/>
    </row>
    <row r="42" spans="1:115" ht="17.25">
      <c r="B42" s="20"/>
      <c r="C42" s="21" t="s">
        <v>3</v>
      </c>
    </row>
    <row r="43" spans="1:115" ht="20.25">
      <c r="B43" s="117" t="s">
        <v>216</v>
      </c>
      <c r="C43" s="118"/>
      <c r="D43" s="118"/>
      <c r="E43" s="118"/>
      <c r="F43" s="118"/>
      <c r="G43" s="118"/>
      <c r="H43" s="118"/>
      <c r="I43" s="118"/>
    </row>
    <row r="44" spans="1:115" ht="49.5">
      <c r="B44" s="120" t="s">
        <v>4</v>
      </c>
      <c r="C44" s="120"/>
      <c r="D44" s="120"/>
      <c r="E44" s="120"/>
      <c r="F44" s="73" t="s">
        <v>218</v>
      </c>
      <c r="G44" s="73" t="s">
        <v>221</v>
      </c>
      <c r="H44" s="73" t="s">
        <v>247</v>
      </c>
      <c r="I44" s="73" t="s">
        <v>222</v>
      </c>
    </row>
    <row r="45" spans="1:115" s="91" customFormat="1" ht="17.25">
      <c r="A45" s="90"/>
      <c r="B45" s="151" t="s">
        <v>144</v>
      </c>
      <c r="C45" s="152"/>
      <c r="D45" s="80" t="s">
        <v>207</v>
      </c>
      <c r="E45" s="86" t="s">
        <v>261</v>
      </c>
      <c r="F45" s="62"/>
      <c r="G45" s="81"/>
      <c r="H45" s="62"/>
      <c r="I45" s="81"/>
      <c r="J45" s="30" t="s">
        <v>259</v>
      </c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53"/>
      <c r="C46" s="154"/>
      <c r="D46" s="80"/>
      <c r="E46" s="86" t="s">
        <v>210</v>
      </c>
      <c r="F46" s="62"/>
      <c r="G46" s="81"/>
      <c r="H46" s="62"/>
      <c r="I46" s="81"/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53"/>
      <c r="C47" s="154"/>
      <c r="D47" s="80"/>
      <c r="E47" s="86" t="s">
        <v>211</v>
      </c>
      <c r="F47" s="62"/>
      <c r="G47" s="81"/>
      <c r="H47" s="62"/>
      <c r="I47" s="81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 ht="17.25">
      <c r="A48" s="90"/>
      <c r="B48" s="153"/>
      <c r="C48" s="154"/>
      <c r="D48" s="80"/>
      <c r="E48" s="87" t="s">
        <v>223</v>
      </c>
      <c r="F48" s="92"/>
      <c r="G48" s="95"/>
      <c r="H48" s="92"/>
      <c r="I48" s="95"/>
      <c r="J48" s="30"/>
      <c r="K48" s="30"/>
      <c r="L48" s="30"/>
      <c r="M48" s="30"/>
      <c r="N48" s="30"/>
      <c r="O48" s="30"/>
      <c r="P48" s="3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1:115" s="91" customFormat="1">
      <c r="A49" s="90"/>
      <c r="B49" s="153"/>
      <c r="C49" s="154"/>
      <c r="D49" s="75" t="s">
        <v>209</v>
      </c>
      <c r="E49" s="86" t="s">
        <v>262</v>
      </c>
      <c r="F49" s="62"/>
      <c r="G49" s="81"/>
      <c r="H49" s="62"/>
      <c r="I49" s="81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1:115" s="91" customFormat="1">
      <c r="B50" s="153"/>
      <c r="C50" s="154"/>
      <c r="D50" s="88"/>
      <c r="E50" s="86" t="s">
        <v>212</v>
      </c>
      <c r="F50" s="62"/>
      <c r="G50" s="81"/>
      <c r="H50" s="62"/>
      <c r="I50" s="81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1:115" s="91" customFormat="1">
      <c r="B51" s="153"/>
      <c r="C51" s="154"/>
      <c r="D51" s="88"/>
      <c r="E51" s="86" t="s">
        <v>337</v>
      </c>
      <c r="F51" s="62"/>
      <c r="G51" s="81"/>
      <c r="H51" s="62"/>
      <c r="I51" s="81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1:115" s="91" customFormat="1">
      <c r="B52" s="168"/>
      <c r="C52" s="169"/>
      <c r="D52" s="72"/>
      <c r="E52" s="86" t="s">
        <v>224</v>
      </c>
      <c r="F52" s="62"/>
      <c r="G52" s="81"/>
      <c r="H52" s="62"/>
      <c r="I52" s="81"/>
      <c r="J52"/>
      <c r="K52"/>
      <c r="L52"/>
      <c r="M52"/>
      <c r="N52"/>
      <c r="O52"/>
      <c r="P52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1:115" s="91" customFormat="1" ht="17.25">
      <c r="B53" s="148" t="s">
        <v>147</v>
      </c>
      <c r="C53" s="149"/>
      <c r="D53" s="149"/>
      <c r="E53" s="150"/>
      <c r="F53" s="93">
        <f>SUM(F45:F52)</f>
        <v>0</v>
      </c>
      <c r="G53" s="96"/>
      <c r="H53" s="93">
        <f t="shared" ref="H53" si="2">SUM(H45:H52)</f>
        <v>0</v>
      </c>
      <c r="I53" s="96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1:115" s="91" customFormat="1" ht="17.25">
      <c r="B54" s="151" t="s">
        <v>298</v>
      </c>
      <c r="C54" s="170"/>
      <c r="D54" s="152"/>
      <c r="E54" s="86" t="s">
        <v>148</v>
      </c>
      <c r="F54" s="62"/>
      <c r="G54" s="81"/>
      <c r="H54" s="62"/>
      <c r="I54" s="81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1:115" s="91" customFormat="1" ht="17.25">
      <c r="B55" s="153"/>
      <c r="C55" s="171"/>
      <c r="D55" s="154"/>
      <c r="E55" s="86" t="s">
        <v>149</v>
      </c>
      <c r="F55" s="62"/>
      <c r="G55" s="81"/>
      <c r="H55" s="62"/>
      <c r="I55" s="81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1:115" s="91" customFormat="1" ht="17.25">
      <c r="B56" s="148" t="s">
        <v>147</v>
      </c>
      <c r="C56" s="149"/>
      <c r="D56" s="149"/>
      <c r="E56" s="150"/>
      <c r="F56" s="93">
        <f>SUM(F54:F55)</f>
        <v>0</v>
      </c>
      <c r="G56" s="96"/>
      <c r="H56" s="93">
        <f>SUM(H54:H55)</f>
        <v>0</v>
      </c>
      <c r="I56" s="96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1:115" s="91" customFormat="1" ht="17.25">
      <c r="B57" s="151" t="s">
        <v>297</v>
      </c>
      <c r="C57" s="152"/>
      <c r="D57" s="164" t="s">
        <v>207</v>
      </c>
      <c r="E57" s="165"/>
      <c r="F57" s="62"/>
      <c r="G57" s="97"/>
      <c r="H57" s="62"/>
      <c r="I57" s="97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1:115" s="91" customFormat="1" ht="17.25">
      <c r="B58" s="153"/>
      <c r="C58" s="154"/>
      <c r="D58" s="164" t="s">
        <v>209</v>
      </c>
      <c r="E58" s="165"/>
      <c r="F58" s="62"/>
      <c r="G58" s="97"/>
      <c r="H58" s="62"/>
      <c r="I58" s="97"/>
      <c r="J58" s="30"/>
      <c r="K58" s="30"/>
      <c r="L58" s="30"/>
      <c r="M58" s="30"/>
      <c r="N58" s="30"/>
      <c r="O58" s="30"/>
      <c r="P58" s="3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1:115" s="91" customFormat="1">
      <c r="B59" s="155" t="s">
        <v>147</v>
      </c>
      <c r="C59" s="156"/>
      <c r="D59" s="156"/>
      <c r="E59" s="157"/>
      <c r="F59" s="93">
        <f>SUM(F57:F58)</f>
        <v>0</v>
      </c>
      <c r="G59" s="98"/>
      <c r="H59" s="93">
        <f>SUM(H57:H58)</f>
        <v>0</v>
      </c>
      <c r="I59" s="98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1:115" s="91" customFormat="1">
      <c r="B60" s="144" t="s">
        <v>296</v>
      </c>
      <c r="C60" s="145"/>
      <c r="D60" s="145"/>
      <c r="E60" s="146"/>
      <c r="F60" s="62"/>
      <c r="G60" s="97"/>
      <c r="H60" s="62"/>
      <c r="I60" s="97"/>
      <c r="J60"/>
      <c r="K60"/>
      <c r="L60"/>
      <c r="M60"/>
      <c r="N60"/>
      <c r="O60"/>
      <c r="P6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1:115" s="91" customFormat="1" ht="17.25" customHeight="1">
      <c r="B61" s="144" t="s">
        <v>295</v>
      </c>
      <c r="C61" s="145"/>
      <c r="D61" s="145"/>
      <c r="E61" s="146"/>
      <c r="F61" s="62"/>
      <c r="G61" s="97"/>
      <c r="H61" s="62"/>
      <c r="I61" s="97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1:115" s="91" customFormat="1" ht="17.25" customHeight="1">
      <c r="B62" s="158" t="s">
        <v>294</v>
      </c>
      <c r="C62" s="159"/>
      <c r="D62" s="166" t="s">
        <v>206</v>
      </c>
      <c r="E62" s="107" t="s">
        <v>292</v>
      </c>
      <c r="F62" s="62"/>
      <c r="G62" s="97"/>
      <c r="H62" s="62"/>
      <c r="I62" s="97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1:115" s="91" customFormat="1" ht="17.25" customHeight="1">
      <c r="B63" s="160"/>
      <c r="C63" s="161"/>
      <c r="D63" s="167"/>
      <c r="E63" s="107" t="s">
        <v>299</v>
      </c>
      <c r="F63" s="62"/>
      <c r="G63" s="97"/>
      <c r="H63" s="62"/>
      <c r="I63" s="97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1:115" s="91" customFormat="1" ht="17.25" customHeight="1">
      <c r="B64" s="160"/>
      <c r="C64" s="161"/>
      <c r="D64" s="166" t="s">
        <v>208</v>
      </c>
      <c r="E64" s="107" t="s">
        <v>293</v>
      </c>
      <c r="F64" s="62"/>
      <c r="G64" s="97"/>
      <c r="H64" s="62"/>
      <c r="I64" s="97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62"/>
      <c r="C65" s="163"/>
      <c r="D65" s="167"/>
      <c r="E65" s="107" t="s">
        <v>300</v>
      </c>
      <c r="F65" s="62"/>
      <c r="G65" s="97"/>
      <c r="H65" s="62"/>
      <c r="I65" s="97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38" t="s">
        <v>147</v>
      </c>
      <c r="C66" s="139"/>
      <c r="D66" s="139"/>
      <c r="E66" s="140"/>
      <c r="F66" s="93">
        <f>SUM(F62:F65)</f>
        <v>0</v>
      </c>
      <c r="G66" s="98"/>
      <c r="H66" s="93">
        <f t="shared" ref="H66" si="3">SUM(H62:H65)</f>
        <v>0</v>
      </c>
      <c r="I66" s="98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41" t="s">
        <v>323</v>
      </c>
      <c r="C67" s="142"/>
      <c r="D67" s="142"/>
      <c r="E67" s="143"/>
      <c r="F67" s="62"/>
      <c r="G67" s="97"/>
      <c r="H67" s="62"/>
      <c r="I67" s="97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 customHeight="1">
      <c r="B68" s="141" t="s">
        <v>145</v>
      </c>
      <c r="C68" s="142"/>
      <c r="D68" s="142"/>
      <c r="E68" s="143"/>
      <c r="F68" s="62"/>
      <c r="G68" s="97"/>
      <c r="H68" s="62"/>
      <c r="I68" s="97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 ht="17.25">
      <c r="B69" s="144" t="s">
        <v>146</v>
      </c>
      <c r="C69" s="145"/>
      <c r="D69" s="145"/>
      <c r="E69" s="146"/>
      <c r="F69" s="62"/>
      <c r="G69" s="81"/>
      <c r="H69" s="62"/>
      <c r="I69" s="81"/>
      <c r="J69" s="30"/>
      <c r="K69" s="30"/>
      <c r="L69" s="30"/>
      <c r="M69" s="30"/>
      <c r="N69" s="30"/>
      <c r="O69" s="30"/>
      <c r="P69" s="3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147" t="s">
        <v>199</v>
      </c>
      <c r="C70" s="147"/>
      <c r="D70" s="147"/>
      <c r="E70" s="147"/>
      <c r="F70" s="94">
        <f>F53+F56+F59+F60+F61+F66+SUM(F67:F69)</f>
        <v>0</v>
      </c>
      <c r="G70" s="99"/>
      <c r="H70" s="94">
        <f>H53+H56+H59+H60+H61+H66+SUM(H67:H69)</f>
        <v>0</v>
      </c>
      <c r="I70" s="99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s="91" customFormat="1">
      <c r="B71" s="35" t="s">
        <v>227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</row>
    <row r="72" spans="2:115" s="90" customFormat="1">
      <c r="B72" s="78"/>
      <c r="C72" s="79"/>
      <c r="D72" s="79"/>
      <c r="E72" s="79"/>
      <c r="F72" s="79"/>
      <c r="G72"/>
      <c r="H72"/>
      <c r="I72"/>
    </row>
    <row r="73" spans="2:115" ht="10.5" customHeight="1">
      <c r="B73" t="s">
        <v>35</v>
      </c>
    </row>
  </sheetData>
  <mergeCells count="41">
    <mergeCell ref="B2:P2"/>
    <mergeCell ref="B10:E10"/>
    <mergeCell ref="B11:C18"/>
    <mergeCell ref="B19:E19"/>
    <mergeCell ref="B20:D21"/>
    <mergeCell ref="B9:I9"/>
    <mergeCell ref="B62:C65"/>
    <mergeCell ref="B43:I43"/>
    <mergeCell ref="B44:E44"/>
    <mergeCell ref="B45:C52"/>
    <mergeCell ref="B53:E53"/>
    <mergeCell ref="B54:D55"/>
    <mergeCell ref="B56:E56"/>
    <mergeCell ref="B57:C58"/>
    <mergeCell ref="B59:E59"/>
    <mergeCell ref="B60:E60"/>
    <mergeCell ref="D57:E57"/>
    <mergeCell ref="D58:E58"/>
    <mergeCell ref="B61:E61"/>
    <mergeCell ref="D62:D63"/>
    <mergeCell ref="D64:D65"/>
    <mergeCell ref="B36:E36"/>
    <mergeCell ref="B22:E22"/>
    <mergeCell ref="B23:C24"/>
    <mergeCell ref="B25:E25"/>
    <mergeCell ref="B26:E26"/>
    <mergeCell ref="B28:C31"/>
    <mergeCell ref="B32:E32"/>
    <mergeCell ref="B33:E33"/>
    <mergeCell ref="B34:E34"/>
    <mergeCell ref="B35:E35"/>
    <mergeCell ref="D23:E23"/>
    <mergeCell ref="D24:E24"/>
    <mergeCell ref="B27:E27"/>
    <mergeCell ref="D28:D29"/>
    <mergeCell ref="D30:D31"/>
    <mergeCell ref="B66:E66"/>
    <mergeCell ref="B67:E67"/>
    <mergeCell ref="B68:E68"/>
    <mergeCell ref="B69:E69"/>
    <mergeCell ref="B70:E7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3:I24 F57:I58" xr:uid="{2B5406C3-6A47-4914-9385-0501D4091D50}"/>
  </dataValidations>
  <pageMargins left="0.23622047244094491" right="0.23622047244094491" top="0.74803149606299213" bottom="0.74803149606299213" header="0.31496062992125984" footer="0.31496062992125984"/>
  <pageSetup paperSize="9" scale="37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397A-68EB-410E-9939-9AA56522CAB1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E35" sqref="E35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24" t="s">
        <v>150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t="s">
        <v>35</v>
      </c>
    </row>
    <row r="4" spans="2:13" ht="18" thickBot="1">
      <c r="B4" s="19" t="s">
        <v>331</v>
      </c>
      <c r="C4" s="19"/>
    </row>
    <row r="5" spans="2:13" ht="20.25" customHeight="1" thickBot="1">
      <c r="B5" s="103" t="s">
        <v>332</v>
      </c>
      <c r="C5" s="103"/>
      <c r="D5" s="103"/>
      <c r="E5" s="64"/>
      <c r="F5" s="64"/>
      <c r="G5" s="64"/>
      <c r="H5" s="64"/>
      <c r="I5" s="64"/>
      <c r="J5" s="64"/>
      <c r="L5" s="61"/>
    </row>
    <row r="6" spans="2:13" ht="20.25" customHeight="1">
      <c r="B6" s="104" t="s">
        <v>301</v>
      </c>
      <c r="C6" s="104"/>
      <c r="D6" s="104"/>
      <c r="E6" s="100"/>
      <c r="F6" s="100"/>
      <c r="G6" s="100"/>
      <c r="H6" s="100"/>
      <c r="I6" s="100"/>
      <c r="J6" s="100"/>
    </row>
    <row r="7" spans="2:13" ht="16.5" customHeight="1">
      <c r="B7" s="105"/>
      <c r="C7" s="105"/>
      <c r="D7" s="105"/>
    </row>
    <row r="8" spans="2:13" ht="16.5" customHeight="1">
      <c r="B8" s="106" t="s">
        <v>152</v>
      </c>
      <c r="C8" s="105" t="s">
        <v>158</v>
      </c>
      <c r="D8" s="105"/>
    </row>
    <row r="9" spans="2:13" ht="17.25" customHeight="1">
      <c r="B9" s="105" t="s">
        <v>153</v>
      </c>
      <c r="C9" s="105" t="s">
        <v>159</v>
      </c>
      <c r="D9" s="105"/>
    </row>
    <row r="10" spans="2:13" ht="16.5" customHeight="1">
      <c r="B10" s="105" t="s">
        <v>154</v>
      </c>
      <c r="C10" s="105" t="s">
        <v>155</v>
      </c>
      <c r="D10" s="105"/>
    </row>
    <row r="11" spans="2:13" ht="17.25" customHeight="1">
      <c r="B11" s="105" t="s">
        <v>156</v>
      </c>
      <c r="C11" s="105" t="s">
        <v>160</v>
      </c>
      <c r="D11" s="105"/>
      <c r="J11" s="60"/>
    </row>
    <row r="12" spans="2:13" ht="17.25" customHeight="1">
      <c r="B12" s="105" t="s">
        <v>157</v>
      </c>
      <c r="C12" s="105" t="s">
        <v>161</v>
      </c>
      <c r="D12" s="105"/>
    </row>
    <row r="13" spans="2:13" ht="17.25" customHeight="1">
      <c r="B13" s="105"/>
      <c r="C13" s="105"/>
      <c r="D13" s="105"/>
    </row>
    <row r="14" spans="2:13" ht="16.5" customHeight="1">
      <c r="B14" s="105"/>
      <c r="C14" s="105"/>
      <c r="D14" s="105"/>
    </row>
    <row r="15" spans="2:13" ht="16.5" customHeight="1">
      <c r="B15" s="103" t="s">
        <v>263</v>
      </c>
      <c r="C15" s="103"/>
      <c r="D15" s="103"/>
      <c r="E15" s="64"/>
      <c r="F15" s="64"/>
      <c r="G15" s="64"/>
      <c r="H15" s="64"/>
      <c r="I15" s="64"/>
      <c r="J15" s="64"/>
    </row>
    <row r="16" spans="2:13" ht="16.5" customHeight="1" thickBot="1">
      <c r="B16" s="103" t="s">
        <v>333</v>
      </c>
      <c r="C16" s="103"/>
      <c r="D16" s="103"/>
      <c r="E16" s="64"/>
      <c r="F16" s="64"/>
      <c r="G16" s="64"/>
      <c r="H16" s="64"/>
      <c r="I16" s="64"/>
      <c r="J16" s="64"/>
    </row>
    <row r="17" spans="2:12" ht="35.25" customHeight="1" thickBot="1">
      <c r="C17" s="175"/>
      <c r="D17" s="176"/>
      <c r="E17" s="176"/>
      <c r="F17" s="176"/>
      <c r="G17" s="176"/>
      <c r="H17" s="176"/>
      <c r="I17" s="176"/>
      <c r="J17" s="176"/>
      <c r="K17" s="177"/>
    </row>
    <row r="18" spans="2:12" ht="16.5" customHeight="1">
      <c r="B18" s="101"/>
      <c r="C18" s="101"/>
      <c r="D18" s="101"/>
      <c r="E18" s="101"/>
      <c r="F18" s="101"/>
      <c r="G18" s="101"/>
    </row>
    <row r="19" spans="2:12" ht="17.25" customHeight="1" thickBot="1">
      <c r="B19" s="101"/>
      <c r="C19" s="101"/>
      <c r="D19" s="101"/>
      <c r="E19" s="101"/>
      <c r="F19" s="101"/>
      <c r="G19" s="101"/>
    </row>
    <row r="20" spans="2:12" ht="17.25" customHeight="1" thickBot="1">
      <c r="B20" s="64" t="s">
        <v>276</v>
      </c>
      <c r="C20" s="64"/>
      <c r="D20" s="64"/>
      <c r="E20" s="64"/>
      <c r="F20" s="64"/>
      <c r="G20" s="64"/>
      <c r="H20" s="64"/>
      <c r="I20" s="64"/>
      <c r="J20" s="64"/>
      <c r="L20" s="61"/>
    </row>
    <row r="21" spans="2:12" ht="16.5" customHeight="1"/>
    <row r="22" spans="2:12" ht="16.5" customHeight="1">
      <c r="B22" s="60" t="s">
        <v>152</v>
      </c>
      <c r="C22" t="s">
        <v>162</v>
      </c>
    </row>
    <row r="23" spans="2:12" ht="16.5" customHeight="1">
      <c r="B23" t="s">
        <v>153</v>
      </c>
      <c r="C23" t="s">
        <v>163</v>
      </c>
    </row>
    <row r="24" spans="2:12" ht="17.25" customHeight="1">
      <c r="B24" t="s">
        <v>154</v>
      </c>
      <c r="C24" t="s">
        <v>155</v>
      </c>
    </row>
    <row r="25" spans="2:12" ht="17.25" customHeight="1">
      <c r="B25" t="s">
        <v>156</v>
      </c>
      <c r="C25" t="s">
        <v>164</v>
      </c>
      <c r="J25" s="60"/>
    </row>
    <row r="26" spans="2:12" ht="17.25" customHeight="1">
      <c r="B26" t="s">
        <v>157</v>
      </c>
      <c r="C26" t="s">
        <v>264</v>
      </c>
    </row>
    <row r="27" spans="2:12" ht="16.5" customHeight="1">
      <c r="B27" s="101"/>
      <c r="C27" s="101"/>
      <c r="D27" s="101"/>
      <c r="E27" s="101"/>
      <c r="F27" s="101"/>
      <c r="G27" s="101"/>
    </row>
    <row r="28" spans="2:12" ht="16.5" customHeight="1">
      <c r="B28" s="101"/>
      <c r="C28" s="101"/>
      <c r="D28" s="101"/>
      <c r="E28" s="101"/>
      <c r="F28" s="101"/>
      <c r="G28" s="101"/>
    </row>
    <row r="29" spans="2:12" ht="16.5" customHeight="1" thickBot="1">
      <c r="B29" s="178" t="s">
        <v>285</v>
      </c>
      <c r="C29" s="178"/>
      <c r="D29" s="178"/>
      <c r="E29" s="178"/>
      <c r="F29" s="178"/>
      <c r="G29" s="178"/>
      <c r="H29" s="178"/>
      <c r="I29" s="178"/>
      <c r="J29" s="178"/>
    </row>
    <row r="30" spans="2:12" ht="16.5" customHeight="1" thickBot="1">
      <c r="B30" s="64" t="s">
        <v>270</v>
      </c>
      <c r="C30" s="64"/>
      <c r="D30" s="64"/>
      <c r="E30" s="64"/>
      <c r="F30" s="64"/>
      <c r="G30" s="64"/>
      <c r="H30" s="64"/>
      <c r="I30" s="64"/>
      <c r="J30" s="64"/>
      <c r="L30" s="61"/>
    </row>
    <row r="31" spans="2:12" ht="16.5" customHeight="1">
      <c r="B31" s="64" t="s">
        <v>265</v>
      </c>
    </row>
    <row r="32" spans="2:12" ht="16.5" customHeight="1"/>
    <row r="33" spans="2:12">
      <c r="B33" s="60" t="s">
        <v>152</v>
      </c>
      <c r="C33" t="s">
        <v>266</v>
      </c>
    </row>
    <row r="34" spans="2:12">
      <c r="B34" t="s">
        <v>153</v>
      </c>
      <c r="C34" t="s">
        <v>267</v>
      </c>
    </row>
    <row r="35" spans="2:12">
      <c r="B35" t="s">
        <v>154</v>
      </c>
      <c r="C35" t="s">
        <v>278</v>
      </c>
    </row>
    <row r="36" spans="2:12">
      <c r="B36" t="s">
        <v>156</v>
      </c>
      <c r="C36" t="s">
        <v>268</v>
      </c>
    </row>
    <row r="37" spans="2:12">
      <c r="B37" t="s">
        <v>157</v>
      </c>
      <c r="C37" t="s">
        <v>269</v>
      </c>
      <c r="J37" s="60"/>
    </row>
    <row r="38" spans="2:12">
      <c r="B38" t="s">
        <v>279</v>
      </c>
      <c r="C38" t="s">
        <v>200</v>
      </c>
    </row>
    <row r="40" spans="2:12" ht="17.25" thickBot="1"/>
    <row r="41" spans="2:12" ht="17.25" thickBot="1">
      <c r="B41" s="179" t="s">
        <v>313</v>
      </c>
      <c r="C41" s="179"/>
      <c r="D41" s="179"/>
      <c r="E41" s="179"/>
      <c r="F41" s="179"/>
      <c r="G41" s="179"/>
      <c r="H41" s="179"/>
      <c r="I41" s="179"/>
      <c r="J41" s="179"/>
      <c r="L41" s="61"/>
    </row>
    <row r="42" spans="2:12">
      <c r="B42" s="105"/>
      <c r="C42" s="105"/>
      <c r="D42" s="105"/>
      <c r="E42" s="105"/>
      <c r="F42" s="105"/>
      <c r="G42" s="105"/>
      <c r="H42" s="105"/>
      <c r="I42" s="105"/>
      <c r="J42" s="105"/>
    </row>
    <row r="43" spans="2:12">
      <c r="B43" s="106" t="s">
        <v>152</v>
      </c>
      <c r="C43" s="105" t="s">
        <v>284</v>
      </c>
      <c r="D43" s="105"/>
      <c r="E43" s="105"/>
      <c r="F43" s="105"/>
      <c r="G43" s="105"/>
      <c r="H43" s="105"/>
      <c r="I43" s="105"/>
      <c r="J43" s="105"/>
    </row>
    <row r="44" spans="2:12">
      <c r="B44" s="105" t="s">
        <v>153</v>
      </c>
      <c r="C44" s="105" t="s">
        <v>283</v>
      </c>
      <c r="D44" s="105"/>
      <c r="E44" s="105"/>
      <c r="F44" s="105"/>
      <c r="G44" s="105"/>
      <c r="H44" s="105"/>
      <c r="I44" s="105"/>
      <c r="J44" s="105"/>
    </row>
    <row r="45" spans="2:12">
      <c r="B45" s="105"/>
      <c r="C45" s="105"/>
      <c r="D45" s="105"/>
      <c r="E45" s="105"/>
      <c r="F45" s="105"/>
      <c r="G45" s="105"/>
      <c r="H45" s="105"/>
      <c r="I45" s="105"/>
      <c r="J45" s="105"/>
    </row>
    <row r="46" spans="2:12" ht="17.25" thickBot="1">
      <c r="B46" s="105"/>
      <c r="C46" s="105"/>
      <c r="D46" s="105"/>
      <c r="E46" s="105"/>
      <c r="F46" s="105"/>
      <c r="G46" s="105"/>
      <c r="H46" s="105"/>
      <c r="I46" s="105"/>
      <c r="J46" s="105"/>
    </row>
    <row r="47" spans="2:12" ht="17.25" thickBot="1">
      <c r="B47" s="179" t="s">
        <v>329</v>
      </c>
      <c r="C47" s="179"/>
      <c r="D47" s="179"/>
      <c r="E47" s="179"/>
      <c r="F47" s="179"/>
      <c r="G47" s="179"/>
      <c r="H47" s="179"/>
      <c r="I47" s="179"/>
      <c r="J47" s="179"/>
      <c r="L47" s="61"/>
    </row>
    <row r="48" spans="2:12">
      <c r="B48" s="104"/>
      <c r="C48" s="104" t="s">
        <v>307</v>
      </c>
      <c r="D48" s="104"/>
      <c r="E48" s="104"/>
      <c r="F48" s="104"/>
      <c r="G48" s="104"/>
      <c r="H48" s="104"/>
      <c r="I48" s="104"/>
      <c r="J48" s="104"/>
    </row>
    <row r="49" spans="2:12">
      <c r="B49" s="105"/>
      <c r="C49" s="105"/>
      <c r="D49" s="105"/>
      <c r="E49" s="105"/>
      <c r="F49" s="105"/>
      <c r="G49" s="105"/>
      <c r="H49" s="105"/>
      <c r="I49" s="105"/>
      <c r="J49" s="105"/>
    </row>
    <row r="50" spans="2:12">
      <c r="B50" s="106" t="s">
        <v>152</v>
      </c>
      <c r="C50" s="105" t="s">
        <v>286</v>
      </c>
      <c r="D50" s="105"/>
      <c r="E50" s="105"/>
      <c r="F50" s="105"/>
      <c r="G50" s="105"/>
      <c r="H50" s="105"/>
      <c r="I50" s="105"/>
      <c r="J50" s="105"/>
    </row>
    <row r="51" spans="2:12">
      <c r="B51" s="105" t="s">
        <v>153</v>
      </c>
      <c r="C51" s="105" t="s">
        <v>287</v>
      </c>
      <c r="D51" s="105"/>
      <c r="E51" s="105"/>
      <c r="F51" s="105"/>
      <c r="G51" s="105"/>
      <c r="H51" s="105"/>
      <c r="I51" s="105"/>
      <c r="J51" s="105"/>
    </row>
    <row r="52" spans="2:12">
      <c r="B52" s="105" t="s">
        <v>154</v>
      </c>
      <c r="C52" s="105" t="s">
        <v>155</v>
      </c>
      <c r="D52" s="105"/>
      <c r="E52" s="105"/>
      <c r="F52" s="105"/>
      <c r="G52" s="105"/>
      <c r="H52" s="105"/>
      <c r="I52" s="105"/>
      <c r="J52" s="105"/>
    </row>
    <row r="53" spans="2:12">
      <c r="B53" s="105" t="s">
        <v>156</v>
      </c>
      <c r="C53" s="105" t="s">
        <v>288</v>
      </c>
      <c r="D53" s="105"/>
      <c r="E53" s="105"/>
      <c r="F53" s="105"/>
      <c r="G53" s="105"/>
      <c r="H53" s="105"/>
      <c r="I53" s="105"/>
      <c r="J53" s="105"/>
    </row>
    <row r="54" spans="2:12">
      <c r="B54" s="105" t="s">
        <v>157</v>
      </c>
      <c r="C54" s="105" t="s">
        <v>289</v>
      </c>
      <c r="D54" s="105"/>
      <c r="E54" s="105"/>
      <c r="F54" s="105"/>
      <c r="G54" s="105"/>
      <c r="H54" s="105"/>
      <c r="I54" s="105"/>
      <c r="J54" s="105"/>
    </row>
    <row r="55" spans="2:12">
      <c r="B55" s="105"/>
      <c r="C55" s="105"/>
      <c r="D55" s="105"/>
      <c r="E55" s="105"/>
      <c r="F55" s="105"/>
      <c r="G55" s="105"/>
      <c r="H55" s="105"/>
      <c r="I55" s="105"/>
      <c r="J55" s="105"/>
    </row>
    <row r="56" spans="2:12">
      <c r="B56" s="105"/>
      <c r="C56" s="105"/>
      <c r="D56" s="105"/>
      <c r="E56" s="105"/>
      <c r="F56" s="105"/>
      <c r="G56" s="105"/>
      <c r="H56" s="105"/>
      <c r="I56" s="105"/>
      <c r="J56" s="105"/>
    </row>
    <row r="57" spans="2:12" ht="17.25" thickBot="1">
      <c r="B57" s="179" t="s">
        <v>328</v>
      </c>
      <c r="C57" s="179"/>
      <c r="D57" s="179"/>
      <c r="E57" s="179"/>
      <c r="F57" s="179"/>
      <c r="G57" s="179"/>
      <c r="H57" s="179"/>
      <c r="I57" s="179"/>
      <c r="J57" s="179"/>
    </row>
    <row r="58" spans="2:12" ht="17.25" thickBot="1">
      <c r="B58" s="104"/>
      <c r="C58" s="104" t="s">
        <v>330</v>
      </c>
      <c r="D58" s="104"/>
      <c r="E58" s="104"/>
      <c r="F58" s="104"/>
      <c r="G58" s="104"/>
      <c r="H58" s="104"/>
      <c r="I58" s="104"/>
      <c r="J58" s="104"/>
      <c r="L58" s="61"/>
    </row>
    <row r="59" spans="2:12">
      <c r="B59" s="105"/>
      <c r="C59" s="105"/>
      <c r="D59" s="105"/>
      <c r="E59" s="105"/>
      <c r="F59" s="105"/>
      <c r="G59" s="105"/>
      <c r="H59" s="105"/>
      <c r="I59" s="105"/>
      <c r="J59" s="105"/>
    </row>
    <row r="60" spans="2:12">
      <c r="B60" s="106" t="s">
        <v>152</v>
      </c>
      <c r="C60" s="105" t="s">
        <v>338</v>
      </c>
      <c r="D60" s="105"/>
      <c r="E60" s="105"/>
      <c r="F60" s="105"/>
      <c r="G60" s="105"/>
      <c r="H60" s="105"/>
      <c r="I60" s="105"/>
      <c r="J60" s="105"/>
    </row>
    <row r="61" spans="2:12">
      <c r="B61" s="105" t="s">
        <v>153</v>
      </c>
      <c r="C61" s="105" t="s">
        <v>339</v>
      </c>
      <c r="D61" s="105"/>
      <c r="E61" s="105"/>
      <c r="F61" s="105"/>
      <c r="G61" s="105"/>
      <c r="H61" s="105"/>
      <c r="I61" s="105"/>
      <c r="J61" s="105"/>
    </row>
    <row r="62" spans="2:12">
      <c r="B62" s="105" t="s">
        <v>154</v>
      </c>
      <c r="C62" s="105" t="s">
        <v>340</v>
      </c>
      <c r="D62" s="105"/>
      <c r="E62" s="105"/>
      <c r="F62" s="105"/>
      <c r="G62" s="105"/>
      <c r="H62" s="105"/>
      <c r="I62" s="105"/>
      <c r="J62" s="105"/>
    </row>
    <row r="63" spans="2:12">
      <c r="B63" s="105" t="s">
        <v>156</v>
      </c>
      <c r="C63" s="105" t="s">
        <v>341</v>
      </c>
      <c r="D63" s="105"/>
      <c r="E63" s="105"/>
      <c r="F63" s="105"/>
      <c r="G63" s="105"/>
      <c r="H63" s="105"/>
      <c r="I63" s="105"/>
      <c r="J63" s="105"/>
    </row>
    <row r="64" spans="2:12">
      <c r="B64" s="105" t="s">
        <v>157</v>
      </c>
      <c r="C64" s="105" t="s">
        <v>200</v>
      </c>
      <c r="D64" s="105"/>
      <c r="E64" s="105"/>
      <c r="F64" s="105"/>
      <c r="G64" s="105"/>
      <c r="H64" s="105"/>
      <c r="I64" s="105"/>
      <c r="J64" s="105"/>
    </row>
    <row r="67" spans="2:12" ht="17.25" thickBot="1">
      <c r="B67" s="64" t="s">
        <v>290</v>
      </c>
      <c r="C67" s="64"/>
      <c r="D67" s="64"/>
      <c r="E67" s="64"/>
      <c r="F67" s="64"/>
      <c r="G67" s="64"/>
      <c r="H67" s="64"/>
      <c r="I67" s="64"/>
      <c r="J67" s="64"/>
      <c r="L67" s="61"/>
    </row>
    <row r="69" spans="2:12">
      <c r="B69" s="60" t="s">
        <v>152</v>
      </c>
      <c r="C69" t="s">
        <v>158</v>
      </c>
    </row>
    <row r="70" spans="2:12">
      <c r="B70" t="s">
        <v>153</v>
      </c>
      <c r="C70" t="s">
        <v>159</v>
      </c>
    </row>
    <row r="71" spans="2:12">
      <c r="B71" t="s">
        <v>154</v>
      </c>
      <c r="C71" t="s">
        <v>155</v>
      </c>
    </row>
    <row r="72" spans="2:12">
      <c r="B72" t="s">
        <v>156</v>
      </c>
      <c r="C72" t="s">
        <v>160</v>
      </c>
    </row>
    <row r="73" spans="2:12">
      <c r="B73" t="s">
        <v>157</v>
      </c>
      <c r="C73" t="s">
        <v>161</v>
      </c>
      <c r="J73" s="60"/>
    </row>
    <row r="76" spans="2:12" ht="17.25" thickBot="1">
      <c r="B76" s="64" t="s">
        <v>291</v>
      </c>
      <c r="C76" s="64"/>
      <c r="D76" s="64"/>
      <c r="E76" s="64"/>
      <c r="F76" s="64"/>
      <c r="G76" s="64"/>
      <c r="H76" s="64"/>
      <c r="I76" s="64"/>
      <c r="J76" s="64"/>
    </row>
    <row r="77" spans="2:12" ht="17.25" thickBot="1">
      <c r="B77" s="64" t="s">
        <v>271</v>
      </c>
      <c r="C77" s="64"/>
      <c r="D77" s="64"/>
      <c r="E77" s="64"/>
      <c r="F77" s="64"/>
      <c r="G77" s="64"/>
      <c r="H77" s="64"/>
      <c r="I77" s="64"/>
      <c r="J77" s="64"/>
      <c r="L77" s="61"/>
    </row>
    <row r="78" spans="2:12">
      <c r="B78" s="64"/>
      <c r="C78" s="64"/>
      <c r="D78" s="64"/>
      <c r="E78" s="64"/>
      <c r="F78" s="64"/>
      <c r="G78" s="64"/>
      <c r="H78" s="64"/>
      <c r="I78" s="64"/>
      <c r="J78" s="64"/>
    </row>
    <row r="79" spans="2:12">
      <c r="B79" s="60" t="s">
        <v>152</v>
      </c>
      <c r="C79" s="36" t="s">
        <v>272</v>
      </c>
      <c r="D79" s="64"/>
      <c r="E79" s="64"/>
      <c r="F79" s="64"/>
      <c r="G79" s="64"/>
      <c r="H79" s="64"/>
      <c r="I79" s="64"/>
      <c r="J79" s="64"/>
    </row>
    <row r="80" spans="2:12">
      <c r="B80" s="36" t="s">
        <v>153</v>
      </c>
      <c r="C80" s="36" t="s">
        <v>273</v>
      </c>
      <c r="D80" s="64"/>
      <c r="E80" s="64"/>
      <c r="F80" s="64"/>
      <c r="G80" s="64"/>
      <c r="H80" s="64"/>
      <c r="I80" s="64"/>
      <c r="J80" s="64"/>
    </row>
    <row r="81" spans="2:12">
      <c r="B81" s="36" t="s">
        <v>154</v>
      </c>
      <c r="C81" s="36" t="s">
        <v>274</v>
      </c>
      <c r="D81" s="64"/>
      <c r="E81" s="64"/>
      <c r="F81" s="64"/>
      <c r="G81" s="64"/>
      <c r="H81" s="64"/>
      <c r="I81" s="64"/>
      <c r="J81" s="64"/>
    </row>
    <row r="82" spans="2:12">
      <c r="B82" s="105" t="s">
        <v>156</v>
      </c>
      <c r="C82" s="105" t="s">
        <v>275</v>
      </c>
      <c r="D82" s="103"/>
      <c r="E82" s="103"/>
      <c r="F82" s="103"/>
      <c r="G82" s="103"/>
      <c r="H82" s="103"/>
      <c r="I82" s="103"/>
      <c r="J82" s="103"/>
      <c r="K82" s="105"/>
    </row>
    <row r="83" spans="2:12">
      <c r="B83" s="105" t="s">
        <v>157</v>
      </c>
      <c r="C83" s="105" t="s">
        <v>200</v>
      </c>
      <c r="D83" s="103"/>
      <c r="E83" s="103"/>
      <c r="F83" s="103"/>
      <c r="G83" s="103"/>
      <c r="H83" s="103"/>
      <c r="I83" s="103"/>
      <c r="J83" s="103"/>
      <c r="K83" s="105"/>
    </row>
    <row r="84" spans="2:12">
      <c r="B84" s="105"/>
      <c r="C84" s="105"/>
      <c r="D84" s="103"/>
      <c r="E84" s="103"/>
      <c r="F84" s="103"/>
      <c r="G84" s="103"/>
      <c r="H84" s="103"/>
      <c r="I84" s="103"/>
      <c r="J84" s="103"/>
      <c r="K84" s="105"/>
    </row>
    <row r="85" spans="2:12" ht="17.25" thickBot="1">
      <c r="B85" s="105"/>
      <c r="C85" s="105"/>
      <c r="D85" s="103"/>
      <c r="E85" s="103"/>
      <c r="F85" s="103"/>
      <c r="G85" s="103"/>
      <c r="H85" s="103"/>
      <c r="I85" s="103"/>
      <c r="J85" s="103"/>
      <c r="K85" s="105"/>
    </row>
    <row r="86" spans="2:12" ht="17.25" thickBot="1">
      <c r="B86" s="103" t="s">
        <v>306</v>
      </c>
      <c r="C86" s="105"/>
      <c r="D86" s="103"/>
      <c r="E86" s="103"/>
      <c r="F86" s="103"/>
      <c r="G86" s="103"/>
      <c r="H86" s="103"/>
      <c r="I86" s="103"/>
      <c r="J86" s="103"/>
      <c r="K86" s="105"/>
      <c r="L86" s="61"/>
    </row>
    <row r="87" spans="2:12">
      <c r="B87" s="105"/>
      <c r="C87" s="105"/>
      <c r="D87" s="103"/>
      <c r="E87" s="103"/>
      <c r="F87" s="103"/>
      <c r="G87" s="103"/>
      <c r="H87" s="103"/>
      <c r="I87" s="103"/>
      <c r="J87" s="103"/>
      <c r="K87" s="105"/>
    </row>
    <row r="88" spans="2:12">
      <c r="B88" s="106" t="s">
        <v>152</v>
      </c>
      <c r="C88" s="105" t="s">
        <v>302</v>
      </c>
      <c r="D88" s="103"/>
      <c r="E88" s="103"/>
      <c r="F88" s="103"/>
      <c r="G88" s="103"/>
      <c r="H88" s="103"/>
      <c r="I88" s="103"/>
      <c r="J88" s="103"/>
      <c r="K88" s="105"/>
    </row>
    <row r="89" spans="2:12">
      <c r="B89" s="105" t="s">
        <v>153</v>
      </c>
      <c r="C89" s="105" t="s">
        <v>303</v>
      </c>
      <c r="D89" s="103"/>
      <c r="E89" s="103"/>
      <c r="F89" s="103"/>
      <c r="G89" s="103"/>
      <c r="H89" s="103"/>
      <c r="I89" s="103"/>
      <c r="J89" s="103"/>
      <c r="K89" s="105"/>
    </row>
    <row r="90" spans="2:12">
      <c r="B90" s="105" t="s">
        <v>154</v>
      </c>
      <c r="C90" s="105" t="s">
        <v>155</v>
      </c>
      <c r="D90" s="103"/>
      <c r="E90" s="103"/>
      <c r="F90" s="103"/>
      <c r="G90" s="103"/>
      <c r="H90" s="103"/>
      <c r="I90" s="103"/>
      <c r="J90" s="103"/>
      <c r="K90" s="105"/>
    </row>
    <row r="91" spans="2:12">
      <c r="B91" s="105" t="s">
        <v>156</v>
      </c>
      <c r="C91" s="105" t="s">
        <v>304</v>
      </c>
      <c r="D91" s="103"/>
      <c r="E91" s="103"/>
      <c r="F91" s="103"/>
      <c r="G91" s="103"/>
      <c r="H91" s="103"/>
      <c r="I91" s="103"/>
      <c r="J91" s="103"/>
      <c r="K91" s="105"/>
    </row>
    <row r="92" spans="2:12">
      <c r="B92" s="105" t="s">
        <v>157</v>
      </c>
      <c r="C92" s="105" t="s">
        <v>305</v>
      </c>
      <c r="D92" s="103"/>
      <c r="E92" s="103"/>
      <c r="F92" s="103"/>
      <c r="G92" s="103"/>
      <c r="H92" s="103"/>
      <c r="I92" s="103"/>
      <c r="J92" s="103"/>
      <c r="K92" s="105"/>
    </row>
    <row r="93" spans="2:12">
      <c r="B93" s="105"/>
      <c r="C93" s="105"/>
      <c r="D93" s="103"/>
      <c r="E93" s="103"/>
      <c r="F93" s="103"/>
      <c r="G93" s="103"/>
      <c r="H93" s="103"/>
      <c r="I93" s="103"/>
      <c r="J93" s="103"/>
      <c r="K93" s="105"/>
    </row>
    <row r="94" spans="2:12">
      <c r="B94" s="105"/>
      <c r="C94" s="105"/>
      <c r="D94" s="103"/>
      <c r="E94" s="103"/>
      <c r="F94" s="103"/>
      <c r="G94" s="103"/>
      <c r="H94" s="103"/>
      <c r="I94" s="103"/>
      <c r="J94" s="103"/>
      <c r="K94" s="105"/>
    </row>
    <row r="95" spans="2:12" ht="17.25" thickBot="1">
      <c r="B95" s="103" t="s">
        <v>327</v>
      </c>
      <c r="C95" s="103"/>
      <c r="D95" s="103"/>
      <c r="E95" s="103"/>
      <c r="F95" s="103"/>
      <c r="G95" s="103"/>
      <c r="H95" s="103"/>
      <c r="I95" s="103"/>
      <c r="J95" s="103"/>
      <c r="K95" s="105"/>
    </row>
    <row r="96" spans="2:12" ht="17.25" thickBot="1">
      <c r="B96" s="103" t="s">
        <v>308</v>
      </c>
      <c r="C96" s="103"/>
      <c r="D96" s="103"/>
      <c r="E96" s="103"/>
      <c r="F96" s="103"/>
      <c r="G96" s="103"/>
      <c r="H96" s="103"/>
      <c r="I96" s="103"/>
      <c r="J96" s="103"/>
      <c r="K96" s="105"/>
      <c r="L96" s="61"/>
    </row>
    <row r="97" spans="2:12">
      <c r="B97" s="103"/>
      <c r="C97" s="103"/>
      <c r="D97" s="103"/>
      <c r="E97" s="103"/>
      <c r="F97" s="103"/>
      <c r="G97" s="103"/>
      <c r="H97" s="103"/>
      <c r="I97" s="103"/>
      <c r="J97" s="103"/>
      <c r="K97" s="105"/>
    </row>
    <row r="98" spans="2:12">
      <c r="B98" s="106" t="s">
        <v>152</v>
      </c>
      <c r="C98" s="105" t="s">
        <v>309</v>
      </c>
      <c r="D98" s="103"/>
      <c r="E98" s="103"/>
      <c r="F98" s="103"/>
      <c r="G98" s="103"/>
      <c r="H98" s="103"/>
      <c r="I98" s="103"/>
      <c r="J98" s="103"/>
      <c r="K98" s="105"/>
    </row>
    <row r="99" spans="2:12">
      <c r="B99" s="105" t="s">
        <v>153</v>
      </c>
      <c r="C99" s="105" t="s">
        <v>310</v>
      </c>
      <c r="D99" s="103"/>
      <c r="E99" s="103"/>
      <c r="F99" s="103"/>
      <c r="G99" s="103"/>
      <c r="H99" s="103"/>
      <c r="I99" s="103"/>
      <c r="J99" s="103"/>
      <c r="K99" s="105"/>
    </row>
    <row r="100" spans="2:12">
      <c r="B100" s="105" t="s">
        <v>154</v>
      </c>
      <c r="C100" s="105" t="s">
        <v>326</v>
      </c>
      <c r="D100" s="103"/>
      <c r="E100" s="103"/>
      <c r="F100" s="103"/>
      <c r="G100" s="103"/>
      <c r="H100" s="103"/>
      <c r="I100" s="103"/>
      <c r="J100" s="103"/>
      <c r="K100" s="105"/>
    </row>
    <row r="101" spans="2:12">
      <c r="B101" s="105" t="s">
        <v>156</v>
      </c>
      <c r="C101" s="105" t="s">
        <v>325</v>
      </c>
      <c r="D101" s="103"/>
      <c r="E101" s="103"/>
      <c r="F101" s="103"/>
      <c r="G101" s="103"/>
      <c r="H101" s="103"/>
      <c r="I101" s="103"/>
      <c r="J101" s="103"/>
      <c r="K101" s="105"/>
    </row>
    <row r="102" spans="2:12">
      <c r="B102" s="105" t="s">
        <v>157</v>
      </c>
      <c r="C102" s="105" t="s">
        <v>200</v>
      </c>
      <c r="D102" s="103"/>
      <c r="E102" s="103"/>
      <c r="F102" s="103"/>
      <c r="G102" s="103"/>
      <c r="H102" s="103"/>
      <c r="I102" s="103"/>
      <c r="J102" s="103"/>
      <c r="K102" s="105"/>
    </row>
    <row r="103" spans="2:12">
      <c r="B103" s="105"/>
      <c r="C103" s="105"/>
      <c r="D103" s="103"/>
      <c r="E103" s="103"/>
      <c r="F103" s="103"/>
      <c r="G103" s="103"/>
      <c r="H103" s="103"/>
      <c r="I103" s="103"/>
      <c r="J103" s="103"/>
      <c r="K103" s="105"/>
    </row>
    <row r="104" spans="2:12">
      <c r="B104" s="105"/>
      <c r="C104" s="105"/>
      <c r="D104" s="103"/>
      <c r="E104" s="103"/>
      <c r="F104" s="103"/>
      <c r="G104" s="103"/>
      <c r="H104" s="103"/>
      <c r="I104" s="103"/>
      <c r="J104" s="103"/>
      <c r="K104" s="105"/>
    </row>
    <row r="105" spans="2:12">
      <c r="B105" s="103" t="s">
        <v>311</v>
      </c>
      <c r="C105" s="103"/>
      <c r="D105" s="103"/>
      <c r="E105" s="103"/>
      <c r="F105" s="103"/>
      <c r="G105" s="103"/>
      <c r="H105" s="103"/>
      <c r="I105" s="103"/>
      <c r="J105" s="103"/>
      <c r="K105" s="105"/>
    </row>
    <row r="106" spans="2:12" ht="17.25" thickBot="1">
      <c r="B106" s="103" t="s">
        <v>312</v>
      </c>
      <c r="C106" s="103"/>
      <c r="D106" s="103"/>
      <c r="E106" s="103"/>
      <c r="F106" s="103"/>
      <c r="G106" s="103"/>
      <c r="H106" s="103"/>
      <c r="I106" s="103"/>
      <c r="J106" s="103"/>
      <c r="K106" s="105"/>
    </row>
    <row r="107" spans="2:12" ht="32.25" customHeight="1" thickBot="1">
      <c r="B107" s="105"/>
      <c r="C107" s="180"/>
      <c r="D107" s="181"/>
      <c r="E107" s="181"/>
      <c r="F107" s="181"/>
      <c r="G107" s="181"/>
      <c r="H107" s="181"/>
      <c r="I107" s="181"/>
      <c r="J107" s="181"/>
      <c r="K107" s="182"/>
    </row>
    <row r="108" spans="2:12">
      <c r="B108" s="105"/>
      <c r="C108" s="105"/>
      <c r="D108" s="103"/>
      <c r="E108" s="103"/>
      <c r="F108" s="103"/>
      <c r="G108" s="103"/>
      <c r="H108" s="103"/>
      <c r="I108" s="103"/>
      <c r="J108" s="103"/>
      <c r="K108" s="105"/>
    </row>
    <row r="109" spans="2:12" ht="17.25" thickBot="1">
      <c r="B109" s="105"/>
      <c r="C109" s="105"/>
      <c r="D109" s="103"/>
      <c r="E109" s="103"/>
      <c r="F109" s="103"/>
      <c r="G109" s="103"/>
      <c r="H109" s="103"/>
      <c r="I109" s="103"/>
      <c r="J109" s="103"/>
      <c r="K109" s="105"/>
    </row>
    <row r="110" spans="2:12" ht="17.25" thickBot="1">
      <c r="B110" s="179" t="s">
        <v>314</v>
      </c>
      <c r="C110" s="179"/>
      <c r="D110" s="179"/>
      <c r="E110" s="179"/>
      <c r="F110" s="179"/>
      <c r="G110" s="179"/>
      <c r="H110" s="179"/>
      <c r="I110" s="179"/>
      <c r="J110" s="179"/>
      <c r="K110" s="105"/>
      <c r="L110" s="61"/>
    </row>
    <row r="111" spans="2:12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</row>
    <row r="112" spans="2:12">
      <c r="B112" s="106" t="s">
        <v>152</v>
      </c>
      <c r="C112" s="105" t="s">
        <v>284</v>
      </c>
      <c r="D112" s="105"/>
      <c r="E112" s="105"/>
      <c r="F112" s="105"/>
      <c r="G112" s="105"/>
      <c r="H112" s="105"/>
      <c r="I112" s="105"/>
      <c r="J112" s="105"/>
      <c r="K112" s="105"/>
    </row>
    <row r="113" spans="2:12">
      <c r="B113" s="105" t="s">
        <v>153</v>
      </c>
      <c r="C113" s="105" t="s">
        <v>283</v>
      </c>
      <c r="D113" s="105"/>
      <c r="E113" s="105"/>
      <c r="F113" s="105"/>
      <c r="G113" s="105"/>
      <c r="H113" s="105"/>
      <c r="I113" s="105"/>
      <c r="J113" s="105"/>
      <c r="K113" s="105"/>
    </row>
    <row r="114" spans="2:12"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</row>
    <row r="115" spans="2:12"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</row>
    <row r="116" spans="2:12" ht="17.25" thickBot="1">
      <c r="B116" s="103" t="s">
        <v>315</v>
      </c>
      <c r="C116" s="103"/>
      <c r="D116" s="103"/>
      <c r="E116" s="103"/>
      <c r="F116" s="103"/>
      <c r="G116" s="103"/>
      <c r="H116" s="103"/>
      <c r="I116" s="103"/>
      <c r="J116" s="103"/>
      <c r="K116" s="105"/>
    </row>
    <row r="117" spans="2:12" ht="17.25" thickBot="1">
      <c r="B117" s="103" t="s">
        <v>316</v>
      </c>
      <c r="C117" s="103"/>
      <c r="D117" s="103"/>
      <c r="E117" s="103"/>
      <c r="F117" s="103"/>
      <c r="G117" s="103"/>
      <c r="H117" s="103"/>
      <c r="I117" s="103"/>
      <c r="J117" s="103"/>
      <c r="K117" s="105"/>
      <c r="L117" s="61"/>
    </row>
    <row r="118" spans="2:12">
      <c r="B118" s="103"/>
      <c r="C118" s="103"/>
      <c r="D118" s="103"/>
      <c r="E118" s="103"/>
      <c r="F118" s="103"/>
      <c r="G118" s="103"/>
      <c r="H118" s="103"/>
      <c r="I118" s="103"/>
      <c r="J118" s="103"/>
      <c r="K118" s="105"/>
    </row>
    <row r="119" spans="2:12">
      <c r="B119" s="106" t="s">
        <v>152</v>
      </c>
      <c r="C119" s="105" t="s">
        <v>317</v>
      </c>
      <c r="D119" s="103"/>
      <c r="E119" s="103"/>
      <c r="F119" s="103"/>
      <c r="G119" s="103"/>
      <c r="H119" s="103"/>
      <c r="I119" s="103"/>
      <c r="J119" s="103"/>
      <c r="K119" s="105"/>
    </row>
    <row r="120" spans="2:12">
      <c r="B120" s="105" t="s">
        <v>153</v>
      </c>
      <c r="C120" s="105" t="s">
        <v>318</v>
      </c>
      <c r="D120" s="103"/>
      <c r="E120" s="103"/>
      <c r="F120" s="103"/>
      <c r="G120" s="103"/>
      <c r="H120" s="103"/>
      <c r="I120" s="103"/>
      <c r="J120" s="103"/>
      <c r="K120" s="105"/>
    </row>
    <row r="121" spans="2:12">
      <c r="B121" s="105" t="s">
        <v>154</v>
      </c>
      <c r="C121" s="105" t="s">
        <v>319</v>
      </c>
      <c r="D121" s="103"/>
      <c r="E121" s="103"/>
      <c r="F121" s="103"/>
      <c r="G121" s="103"/>
      <c r="H121" s="103"/>
      <c r="I121" s="103"/>
      <c r="J121" s="103"/>
      <c r="K121" s="105"/>
    </row>
    <row r="122" spans="2:12">
      <c r="B122" s="105" t="s">
        <v>156</v>
      </c>
      <c r="C122" s="105" t="s">
        <v>320</v>
      </c>
      <c r="D122" s="103"/>
      <c r="E122" s="103"/>
      <c r="F122" s="103"/>
      <c r="G122" s="103"/>
      <c r="H122" s="103"/>
      <c r="I122" s="103"/>
      <c r="J122" s="103"/>
      <c r="K122" s="105"/>
    </row>
    <row r="123" spans="2:12">
      <c r="B123" s="105" t="s">
        <v>157</v>
      </c>
      <c r="C123" s="105" t="s">
        <v>200</v>
      </c>
      <c r="D123" s="103"/>
      <c r="E123" s="103"/>
      <c r="F123" s="103"/>
      <c r="G123" s="103"/>
      <c r="H123" s="103"/>
      <c r="I123" s="103"/>
      <c r="J123" s="103"/>
      <c r="K123" s="105"/>
    </row>
    <row r="124" spans="2:12">
      <c r="B124" s="105"/>
      <c r="C124" s="105"/>
      <c r="D124" s="103"/>
      <c r="E124" s="103"/>
      <c r="F124" s="103"/>
      <c r="G124" s="103"/>
      <c r="H124" s="103"/>
      <c r="I124" s="103"/>
      <c r="J124" s="103"/>
      <c r="K124" s="105"/>
    </row>
    <row r="125" spans="2:12">
      <c r="B125" s="105"/>
      <c r="C125" s="105"/>
      <c r="D125" s="103"/>
      <c r="E125" s="103"/>
      <c r="F125" s="103"/>
      <c r="G125" s="103"/>
      <c r="H125" s="103"/>
      <c r="I125" s="103"/>
      <c r="J125" s="103"/>
      <c r="K125" s="105"/>
    </row>
    <row r="126" spans="2:12" ht="17.25" thickBot="1">
      <c r="B126" s="103" t="s">
        <v>336</v>
      </c>
      <c r="C126" s="103"/>
      <c r="D126" s="103"/>
      <c r="E126" s="103"/>
      <c r="F126" s="103"/>
      <c r="G126" s="103"/>
      <c r="H126" s="103"/>
      <c r="I126" s="103"/>
      <c r="J126" s="103"/>
      <c r="K126" s="105"/>
    </row>
    <row r="127" spans="2:12" ht="17.25" thickBot="1">
      <c r="B127" s="103" t="s">
        <v>321</v>
      </c>
      <c r="C127" s="103"/>
      <c r="D127" s="103"/>
      <c r="E127" s="103"/>
      <c r="F127" s="103"/>
      <c r="G127" s="103"/>
      <c r="H127" s="103"/>
      <c r="I127" s="103"/>
      <c r="J127" s="103"/>
      <c r="K127" s="105"/>
      <c r="L127" s="61"/>
    </row>
    <row r="128" spans="2:12">
      <c r="B128" s="103"/>
      <c r="C128" s="103"/>
      <c r="D128" s="103"/>
      <c r="E128" s="103"/>
      <c r="F128" s="103"/>
      <c r="G128" s="103"/>
      <c r="H128" s="103"/>
      <c r="I128" s="103"/>
      <c r="J128" s="103"/>
      <c r="K128" s="105"/>
    </row>
    <row r="129" spans="2:12">
      <c r="B129" s="106" t="s">
        <v>152</v>
      </c>
      <c r="C129" s="105" t="s">
        <v>324</v>
      </c>
      <c r="D129" s="103"/>
      <c r="E129" s="103"/>
      <c r="F129" s="103"/>
      <c r="G129" s="103"/>
      <c r="H129" s="103"/>
      <c r="I129" s="103"/>
      <c r="J129" s="103"/>
      <c r="K129" s="105"/>
    </row>
    <row r="130" spans="2:12">
      <c r="B130" s="105" t="s">
        <v>153</v>
      </c>
      <c r="C130" s="105" t="s">
        <v>334</v>
      </c>
      <c r="D130" s="103"/>
      <c r="E130" s="103"/>
      <c r="F130" s="103"/>
      <c r="G130" s="103"/>
      <c r="H130" s="103"/>
      <c r="I130" s="103"/>
      <c r="J130" s="103"/>
      <c r="K130" s="105"/>
    </row>
    <row r="131" spans="2:12">
      <c r="B131" s="105" t="s">
        <v>154</v>
      </c>
      <c r="C131" s="105" t="s">
        <v>335</v>
      </c>
      <c r="D131" s="103"/>
      <c r="E131" s="103"/>
      <c r="F131" s="103"/>
      <c r="G131" s="103"/>
      <c r="H131" s="103"/>
      <c r="I131" s="103"/>
      <c r="J131" s="103"/>
      <c r="K131" s="105"/>
    </row>
    <row r="132" spans="2:12">
      <c r="B132" s="105" t="s">
        <v>156</v>
      </c>
      <c r="C132" s="105" t="s">
        <v>200</v>
      </c>
      <c r="D132" s="103"/>
      <c r="E132" s="103"/>
      <c r="F132" s="103"/>
      <c r="G132" s="103"/>
      <c r="H132" s="103"/>
      <c r="I132" s="103"/>
      <c r="J132" s="103"/>
      <c r="K132" s="105"/>
    </row>
    <row r="133" spans="2:12">
      <c r="B133" s="105"/>
      <c r="C133" s="105"/>
      <c r="D133" s="103"/>
      <c r="E133" s="103"/>
      <c r="F133" s="103"/>
      <c r="G133" s="103"/>
      <c r="H133" s="103"/>
      <c r="I133" s="103"/>
      <c r="J133" s="103"/>
      <c r="K133" s="105"/>
    </row>
    <row r="134" spans="2:12">
      <c r="B134" s="105"/>
      <c r="C134" s="105"/>
      <c r="D134" s="103"/>
      <c r="E134" s="103"/>
      <c r="F134" s="103"/>
      <c r="G134" s="103"/>
      <c r="H134" s="103"/>
      <c r="I134" s="103"/>
      <c r="J134" s="103"/>
      <c r="K134" s="105"/>
    </row>
    <row r="135" spans="2:12">
      <c r="B135" s="103" t="s">
        <v>342</v>
      </c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2:12" ht="17.25" thickBot="1">
      <c r="B136" s="103" t="s">
        <v>343</v>
      </c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2:12" ht="38.25" customHeight="1" thickBot="1">
      <c r="C137" s="175"/>
      <c r="D137" s="176"/>
      <c r="E137" s="176"/>
      <c r="F137" s="176"/>
      <c r="G137" s="176"/>
      <c r="H137" s="176"/>
      <c r="I137" s="176"/>
      <c r="J137" s="176"/>
      <c r="K137" s="177"/>
    </row>
    <row r="140" spans="2:12" ht="17.25" thickBot="1">
      <c r="B140" s="178" t="s">
        <v>322</v>
      </c>
      <c r="C140" s="178"/>
      <c r="D140" s="178"/>
      <c r="E140" s="178"/>
      <c r="F140" s="178"/>
      <c r="G140" s="178"/>
      <c r="H140" s="178"/>
      <c r="I140" s="178"/>
      <c r="J140" s="178"/>
    </row>
    <row r="141" spans="2:12" ht="32.25" customHeight="1" thickBot="1">
      <c r="C141" s="175"/>
      <c r="D141" s="176"/>
      <c r="E141" s="176"/>
      <c r="F141" s="176"/>
      <c r="G141" s="176"/>
      <c r="H141" s="176"/>
      <c r="I141" s="176"/>
      <c r="J141" s="176"/>
      <c r="K141" s="177"/>
    </row>
    <row r="143" spans="2:12">
      <c r="B143" s="174" t="s">
        <v>165</v>
      </c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</row>
    <row r="144" spans="2:12" ht="10.5" customHeight="1">
      <c r="H144" t="s">
        <v>35</v>
      </c>
    </row>
  </sheetData>
  <mergeCells count="12">
    <mergeCell ref="B143:L143"/>
    <mergeCell ref="C17:K17"/>
    <mergeCell ref="B2:L2"/>
    <mergeCell ref="B29:J29"/>
    <mergeCell ref="C137:K137"/>
    <mergeCell ref="B140:J140"/>
    <mergeCell ref="C141:K141"/>
    <mergeCell ref="B41:J41"/>
    <mergeCell ref="B47:J47"/>
    <mergeCell ref="B57:J57"/>
    <mergeCell ref="C107:K107"/>
    <mergeCell ref="B110:J110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3354-FFC5-4D57-BAD5-E48FD95BCF2B}">
  <sheetPr>
    <tabColor theme="1" tint="0.499984740745262"/>
    <pageSetUpPr fitToPage="1"/>
  </sheetPr>
  <dimension ref="A2:DK71"/>
  <sheetViews>
    <sheetView showGridLines="0" view="pageBreakPreview" zoomScale="85" zoomScaleNormal="100" zoomScaleSheetLayoutView="85" workbookViewId="0">
      <selection activeCell="M26" sqref="M26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37.5" bestFit="1" customWidth="1"/>
    <col min="6" max="7" width="19.625" customWidth="1"/>
    <col min="8" max="8" width="27.375" customWidth="1"/>
    <col min="9" max="9" width="19.625" customWidth="1"/>
    <col min="13" max="13" width="9" customWidth="1"/>
    <col min="17" max="17" width="1.75" customWidth="1"/>
  </cols>
  <sheetData>
    <row r="2" spans="2:17" ht="22.5">
      <c r="B2" s="124" t="s">
        <v>246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84"/>
    </row>
    <row r="3" spans="2:17" ht="17.25">
      <c r="B3" s="19" t="s">
        <v>2</v>
      </c>
    </row>
    <row r="4" spans="2:17" ht="17.25">
      <c r="B4" s="102" t="s">
        <v>277</v>
      </c>
      <c r="C4" s="19"/>
      <c r="D4" s="19"/>
    </row>
    <row r="5" spans="2:17" ht="17.25">
      <c r="B5" s="70" t="s">
        <v>244</v>
      </c>
      <c r="C5" s="70"/>
      <c r="D5" s="70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2:17" ht="17.25">
      <c r="B6" s="70"/>
      <c r="C6" s="70"/>
      <c r="D6" s="70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2:17" ht="17.25">
      <c r="B7" s="20"/>
      <c r="C7" s="21" t="s">
        <v>3</v>
      </c>
      <c r="D7" s="21"/>
      <c r="E7" s="21"/>
    </row>
    <row r="8" spans="2:17" ht="20.25">
      <c r="B8" s="172" t="s">
        <v>214</v>
      </c>
      <c r="C8" s="173"/>
      <c r="D8" s="173"/>
      <c r="E8" s="173"/>
      <c r="F8" s="173"/>
      <c r="G8" s="173"/>
      <c r="H8" s="173"/>
      <c r="I8" s="173"/>
    </row>
    <row r="9" spans="2:17" ht="46.5" customHeight="1">
      <c r="B9" s="120" t="s">
        <v>4</v>
      </c>
      <c r="C9" s="120"/>
      <c r="D9" s="120"/>
      <c r="E9" s="120"/>
      <c r="F9" s="73" t="s">
        <v>215</v>
      </c>
      <c r="G9" s="73" t="s">
        <v>219</v>
      </c>
      <c r="H9" s="73" t="s">
        <v>217</v>
      </c>
      <c r="I9" s="85" t="s">
        <v>220</v>
      </c>
    </row>
    <row r="10" spans="2:17" ht="17.25">
      <c r="B10" s="151" t="s">
        <v>144</v>
      </c>
      <c r="C10" s="152"/>
      <c r="D10" s="80" t="s">
        <v>207</v>
      </c>
      <c r="E10" s="86" t="s">
        <v>261</v>
      </c>
      <c r="F10" s="62">
        <f>6464000*14+5066000*14+3769000*14</f>
        <v>214186000</v>
      </c>
      <c r="G10" s="81" t="s">
        <v>257</v>
      </c>
      <c r="H10" s="62">
        <v>0</v>
      </c>
      <c r="I10" s="81"/>
      <c r="J10" s="21" t="s">
        <v>260</v>
      </c>
      <c r="K10" s="30"/>
      <c r="L10" s="30"/>
      <c r="M10" s="30"/>
      <c r="N10" s="30"/>
      <c r="O10" s="30"/>
      <c r="P10" s="30"/>
    </row>
    <row r="11" spans="2:17" ht="17.25" customHeight="1">
      <c r="B11" s="153"/>
      <c r="C11" s="154"/>
      <c r="D11" s="80"/>
      <c r="E11" s="86" t="s">
        <v>210</v>
      </c>
      <c r="F11" s="62">
        <f>4*150000*60</f>
        <v>36000000</v>
      </c>
      <c r="G11" s="81" t="s">
        <v>252</v>
      </c>
      <c r="H11" s="62">
        <v>0</v>
      </c>
      <c r="I11" s="81"/>
      <c r="J11" s="30"/>
      <c r="K11" s="30"/>
      <c r="L11" s="30"/>
      <c r="M11" s="30"/>
      <c r="N11" s="30"/>
      <c r="O11" s="30"/>
      <c r="P11" s="30"/>
    </row>
    <row r="12" spans="2:17" ht="17.25" customHeight="1">
      <c r="B12" s="153"/>
      <c r="C12" s="154"/>
      <c r="D12" s="80"/>
      <c r="E12" s="86" t="s">
        <v>211</v>
      </c>
      <c r="F12" s="62">
        <v>0</v>
      </c>
      <c r="G12" s="81"/>
      <c r="H12" s="62">
        <f>4675000*14</f>
        <v>65450000</v>
      </c>
      <c r="I12" s="81" t="s">
        <v>251</v>
      </c>
      <c r="J12" s="30"/>
      <c r="K12" s="30"/>
      <c r="L12" s="30"/>
      <c r="M12" s="30"/>
      <c r="N12" s="30"/>
      <c r="O12" s="30"/>
      <c r="P12" s="30"/>
    </row>
    <row r="13" spans="2:17" ht="17.25">
      <c r="B13" s="153"/>
      <c r="C13" s="154"/>
      <c r="D13" s="80"/>
      <c r="E13" s="87" t="s">
        <v>223</v>
      </c>
      <c r="F13" s="92">
        <v>0</v>
      </c>
      <c r="G13" s="95"/>
      <c r="H13" s="92">
        <f>2*3290000*2</f>
        <v>13160000</v>
      </c>
      <c r="I13" s="95" t="s">
        <v>250</v>
      </c>
      <c r="J13" s="30"/>
      <c r="K13" s="30"/>
      <c r="L13" s="30"/>
      <c r="M13" s="30"/>
      <c r="N13" s="30"/>
      <c r="O13" s="30"/>
      <c r="P13" s="30"/>
    </row>
    <row r="14" spans="2:17">
      <c r="B14" s="153"/>
      <c r="C14" s="154"/>
      <c r="D14" s="75" t="s">
        <v>209</v>
      </c>
      <c r="E14" s="86" t="s">
        <v>262</v>
      </c>
      <c r="F14" s="62">
        <f>5066000*14</f>
        <v>70924000</v>
      </c>
      <c r="G14" s="81" t="s">
        <v>243</v>
      </c>
      <c r="H14" s="62">
        <v>0</v>
      </c>
      <c r="I14" s="81"/>
    </row>
    <row r="15" spans="2:17">
      <c r="B15" s="153"/>
      <c r="C15" s="154"/>
      <c r="D15" s="88"/>
      <c r="E15" s="86" t="s">
        <v>212</v>
      </c>
      <c r="F15" s="62">
        <f>2*150000*112</f>
        <v>33600000</v>
      </c>
      <c r="G15" s="81" t="s">
        <v>253</v>
      </c>
      <c r="H15" s="62"/>
      <c r="I15" s="81"/>
    </row>
    <row r="16" spans="2:17">
      <c r="B16" s="153"/>
      <c r="C16" s="154"/>
      <c r="D16" s="88"/>
      <c r="E16" s="86" t="s">
        <v>213</v>
      </c>
      <c r="F16" s="62">
        <v>0</v>
      </c>
      <c r="G16" s="81"/>
      <c r="H16" s="62"/>
      <c r="I16" s="81"/>
    </row>
    <row r="17" spans="2:16">
      <c r="B17" s="168"/>
      <c r="C17" s="169"/>
      <c r="D17" s="72"/>
      <c r="E17" s="86" t="s">
        <v>224</v>
      </c>
      <c r="F17" s="62">
        <v>0</v>
      </c>
      <c r="G17" s="81"/>
      <c r="H17" s="62"/>
      <c r="I17" s="81"/>
    </row>
    <row r="18" spans="2:16" ht="17.25">
      <c r="B18" s="148" t="s">
        <v>147</v>
      </c>
      <c r="C18" s="149"/>
      <c r="D18" s="149"/>
      <c r="E18" s="150"/>
      <c r="F18" s="93">
        <f>SUM(F10:F17)</f>
        <v>354710000</v>
      </c>
      <c r="G18" s="96"/>
      <c r="H18" s="93">
        <f t="shared" ref="H18" si="0">SUM(H10:H17)</f>
        <v>78610000</v>
      </c>
      <c r="I18" s="96"/>
      <c r="J18" s="30"/>
      <c r="K18" s="30"/>
      <c r="L18" s="30"/>
      <c r="M18" s="30"/>
      <c r="N18" s="30"/>
      <c r="O18" s="30"/>
      <c r="P18" s="30"/>
    </row>
    <row r="19" spans="2:16" ht="17.25">
      <c r="B19" s="151" t="s">
        <v>298</v>
      </c>
      <c r="C19" s="170"/>
      <c r="D19" s="152"/>
      <c r="E19" s="86" t="s">
        <v>148</v>
      </c>
      <c r="F19" s="62">
        <f>54423600+29778529</f>
        <v>84202129</v>
      </c>
      <c r="G19" s="81" t="s">
        <v>248</v>
      </c>
      <c r="H19" s="82">
        <f xml:space="preserve"> 37516350+5*5000 + 5*80000</f>
        <v>37941350</v>
      </c>
      <c r="I19" s="83" t="s">
        <v>249</v>
      </c>
      <c r="J19" s="30"/>
      <c r="K19" s="30"/>
      <c r="L19" s="30"/>
      <c r="M19" s="30"/>
      <c r="N19" s="30"/>
      <c r="O19" s="30"/>
      <c r="P19" s="30"/>
    </row>
    <row r="20" spans="2:16" ht="17.25">
      <c r="B20" s="153"/>
      <c r="C20" s="171"/>
      <c r="D20" s="154"/>
      <c r="E20" s="86" t="s">
        <v>149</v>
      </c>
      <c r="F20" s="62">
        <f>2*4*55000+2*2*110000</f>
        <v>880000</v>
      </c>
      <c r="G20" s="81" t="s">
        <v>239</v>
      </c>
      <c r="H20" s="62">
        <v>3000000</v>
      </c>
      <c r="I20" s="81" t="s">
        <v>240</v>
      </c>
      <c r="J20" s="30"/>
      <c r="K20" s="30"/>
      <c r="L20" s="30"/>
      <c r="M20" s="30"/>
      <c r="N20" s="30"/>
      <c r="O20" s="30"/>
      <c r="P20" s="30"/>
    </row>
    <row r="21" spans="2:16" ht="17.25">
      <c r="B21" s="148" t="s">
        <v>147</v>
      </c>
      <c r="C21" s="149"/>
      <c r="D21" s="149"/>
      <c r="E21" s="150"/>
      <c r="F21" s="93">
        <f>SUM(F19:F20)</f>
        <v>85082129</v>
      </c>
      <c r="G21" s="59"/>
      <c r="H21" s="93">
        <f>SUM(H19:H20)</f>
        <v>40941350</v>
      </c>
      <c r="I21" s="59"/>
      <c r="J21" s="30"/>
      <c r="K21" s="30"/>
      <c r="L21" s="30"/>
      <c r="M21" s="30"/>
      <c r="N21" s="30"/>
      <c r="O21" s="30"/>
      <c r="P21" s="30"/>
    </row>
    <row r="22" spans="2:16" ht="17.25" customHeight="1">
      <c r="B22" s="151" t="s">
        <v>297</v>
      </c>
      <c r="C22" s="152"/>
      <c r="D22" s="164" t="s">
        <v>207</v>
      </c>
      <c r="E22" s="165"/>
      <c r="F22" s="62">
        <v>27946000</v>
      </c>
      <c r="G22" s="89"/>
      <c r="H22" s="62"/>
      <c r="I22" s="89"/>
      <c r="J22" s="30"/>
      <c r="K22" s="30"/>
      <c r="L22" s="30"/>
      <c r="M22" s="30"/>
      <c r="N22" s="30"/>
      <c r="O22" s="30"/>
      <c r="P22" s="30"/>
    </row>
    <row r="23" spans="2:16" ht="17.25" customHeight="1">
      <c r="B23" s="153"/>
      <c r="C23" s="154"/>
      <c r="D23" s="164" t="s">
        <v>209</v>
      </c>
      <c r="E23" s="165"/>
      <c r="F23" s="62">
        <v>10000000</v>
      </c>
      <c r="G23" s="89"/>
      <c r="H23" s="62"/>
      <c r="I23" s="89"/>
      <c r="J23" s="30"/>
      <c r="K23" s="30"/>
      <c r="L23" s="30"/>
      <c r="M23" s="30"/>
      <c r="N23" s="30"/>
      <c r="O23" s="30"/>
      <c r="P23" s="30"/>
    </row>
    <row r="24" spans="2:16" ht="16.5" customHeight="1">
      <c r="B24" s="155" t="s">
        <v>147</v>
      </c>
      <c r="C24" s="156"/>
      <c r="D24" s="156"/>
      <c r="E24" s="157"/>
      <c r="F24" s="93">
        <f>SUM(F22:F23)</f>
        <v>37946000</v>
      </c>
      <c r="G24" s="76"/>
      <c r="H24" s="93">
        <f>SUM(H22:H23)</f>
        <v>0</v>
      </c>
      <c r="I24" s="76"/>
    </row>
    <row r="25" spans="2:16" ht="16.5" customHeight="1">
      <c r="B25" s="144" t="s">
        <v>296</v>
      </c>
      <c r="C25" s="145"/>
      <c r="D25" s="145"/>
      <c r="E25" s="146"/>
      <c r="F25" s="62">
        <v>10000000</v>
      </c>
      <c r="G25" s="89"/>
      <c r="H25" s="62"/>
      <c r="I25" s="89"/>
    </row>
    <row r="26" spans="2:16" ht="17.25" customHeight="1">
      <c r="B26" s="144" t="s">
        <v>295</v>
      </c>
      <c r="C26" s="145"/>
      <c r="D26" s="145"/>
      <c r="E26" s="146"/>
      <c r="F26" s="62">
        <v>3259000</v>
      </c>
      <c r="G26" s="89"/>
      <c r="H26" s="62"/>
      <c r="I26" s="89"/>
      <c r="J26" s="30"/>
      <c r="K26" s="30"/>
      <c r="L26" s="30"/>
      <c r="M26" s="30"/>
      <c r="N26" s="30"/>
      <c r="O26" s="30"/>
      <c r="P26" s="30"/>
    </row>
    <row r="27" spans="2:16" ht="17.25" customHeight="1">
      <c r="B27" s="158" t="s">
        <v>294</v>
      </c>
      <c r="C27" s="159"/>
      <c r="D27" s="166" t="s">
        <v>206</v>
      </c>
      <c r="E27" s="107" t="s">
        <v>292</v>
      </c>
      <c r="F27" s="62">
        <v>520000</v>
      </c>
      <c r="G27" s="89"/>
      <c r="H27" s="62"/>
      <c r="I27" s="89"/>
      <c r="J27" s="30"/>
      <c r="K27" s="30"/>
      <c r="L27" s="30"/>
      <c r="M27" s="30"/>
      <c r="N27" s="30"/>
      <c r="O27" s="30"/>
      <c r="P27" s="30"/>
    </row>
    <row r="28" spans="2:16" ht="17.25" customHeight="1">
      <c r="B28" s="160"/>
      <c r="C28" s="161"/>
      <c r="D28" s="167"/>
      <c r="E28" s="107" t="s">
        <v>299</v>
      </c>
      <c r="F28" s="62">
        <f>3*750000+3*100000</f>
        <v>2550000</v>
      </c>
      <c r="G28" s="89"/>
      <c r="H28" s="62"/>
      <c r="I28" s="89"/>
      <c r="J28" s="30"/>
      <c r="K28" s="30"/>
      <c r="L28" s="30"/>
      <c r="M28" s="30"/>
      <c r="N28" s="30"/>
      <c r="O28" s="30"/>
      <c r="P28" s="30"/>
    </row>
    <row r="29" spans="2:16" ht="17.25" customHeight="1">
      <c r="B29" s="160"/>
      <c r="C29" s="161"/>
      <c r="D29" s="166" t="s">
        <v>208</v>
      </c>
      <c r="E29" s="107" t="s">
        <v>293</v>
      </c>
      <c r="F29" s="62">
        <v>3425000</v>
      </c>
      <c r="G29" s="89"/>
      <c r="H29" s="62"/>
      <c r="I29" s="89"/>
      <c r="J29" s="30"/>
      <c r="K29" s="30"/>
      <c r="L29" s="30"/>
      <c r="M29" s="30"/>
      <c r="N29" s="30"/>
      <c r="O29" s="30"/>
      <c r="P29" s="30"/>
    </row>
    <row r="30" spans="2:16" ht="17.25" customHeight="1">
      <c r="B30" s="162"/>
      <c r="C30" s="163"/>
      <c r="D30" s="167"/>
      <c r="E30" s="107" t="s">
        <v>300</v>
      </c>
      <c r="F30" s="62">
        <v>0</v>
      </c>
      <c r="G30" s="89"/>
      <c r="H30" s="62"/>
      <c r="I30" s="89"/>
      <c r="J30" s="30"/>
      <c r="K30" s="30"/>
      <c r="L30" s="30"/>
      <c r="M30" s="30"/>
      <c r="N30" s="30"/>
      <c r="O30" s="30"/>
      <c r="P30" s="30"/>
    </row>
    <row r="31" spans="2:16" ht="17.25" customHeight="1">
      <c r="B31" s="138" t="s">
        <v>147</v>
      </c>
      <c r="C31" s="139"/>
      <c r="D31" s="139"/>
      <c r="E31" s="140"/>
      <c r="F31" s="93">
        <f>SUM(F27:F30)</f>
        <v>6495000</v>
      </c>
      <c r="G31" s="76"/>
      <c r="H31" s="93">
        <f t="shared" ref="H31" si="1">SUM(H27:H30)</f>
        <v>0</v>
      </c>
      <c r="I31" s="76"/>
      <c r="J31" s="30"/>
      <c r="K31" s="30"/>
      <c r="L31" s="30"/>
      <c r="M31" s="30"/>
      <c r="N31" s="30"/>
      <c r="O31" s="30"/>
      <c r="P31" s="30"/>
    </row>
    <row r="32" spans="2:16" ht="17.25" customHeight="1">
      <c r="B32" s="141" t="s">
        <v>323</v>
      </c>
      <c r="C32" s="142"/>
      <c r="D32" s="142"/>
      <c r="E32" s="143"/>
      <c r="F32" s="62">
        <v>730000</v>
      </c>
      <c r="G32" s="89"/>
      <c r="H32" s="62"/>
      <c r="I32" s="89"/>
      <c r="J32" s="30"/>
      <c r="K32" s="30"/>
      <c r="L32" s="30"/>
      <c r="M32" s="30"/>
      <c r="N32" s="30"/>
      <c r="O32" s="30"/>
      <c r="P32" s="30"/>
    </row>
    <row r="33" spans="1:115" ht="17.25" customHeight="1">
      <c r="B33" s="144" t="s">
        <v>145</v>
      </c>
      <c r="C33" s="145"/>
      <c r="D33" s="145"/>
      <c r="E33" s="146"/>
      <c r="F33" s="62">
        <v>234200</v>
      </c>
      <c r="G33" s="89"/>
      <c r="H33" s="62"/>
      <c r="I33" s="89"/>
      <c r="J33" s="30"/>
      <c r="K33" s="30"/>
      <c r="L33" s="30"/>
      <c r="M33" s="30"/>
      <c r="N33" s="30"/>
      <c r="O33" s="30"/>
      <c r="P33" s="30"/>
    </row>
    <row r="34" spans="1:115" ht="16.5" customHeight="1">
      <c r="B34" s="144" t="s">
        <v>146</v>
      </c>
      <c r="C34" s="145"/>
      <c r="D34" s="145"/>
      <c r="E34" s="146"/>
      <c r="F34" s="62">
        <f>15*2*20*3*600</f>
        <v>1080000</v>
      </c>
      <c r="G34" s="81" t="s">
        <v>241</v>
      </c>
      <c r="H34" s="62">
        <v>0</v>
      </c>
      <c r="I34" s="63"/>
      <c r="J34" s="30"/>
      <c r="K34" s="30"/>
      <c r="L34" s="30"/>
      <c r="M34" s="30"/>
      <c r="N34" s="30"/>
      <c r="O34" s="30"/>
      <c r="P34" s="30"/>
    </row>
    <row r="35" spans="1:115" ht="16.5" customHeight="1">
      <c r="B35" s="147" t="s">
        <v>199</v>
      </c>
      <c r="C35" s="147"/>
      <c r="D35" s="147"/>
      <c r="E35" s="147"/>
      <c r="F35" s="94">
        <f>F18+F21+F24+F25+F26+F31+SUM(F32:F34)</f>
        <v>499536329</v>
      </c>
      <c r="G35" s="77"/>
      <c r="H35" s="94">
        <f>H18+H21+H24+H25+H26+H31+SUM(H32:H34)</f>
        <v>119551350</v>
      </c>
      <c r="I35" s="77"/>
      <c r="J35" s="30"/>
      <c r="K35" s="30"/>
      <c r="L35" s="30"/>
      <c r="M35" s="30"/>
      <c r="N35" s="30"/>
      <c r="O35" s="30"/>
      <c r="P35" s="30"/>
    </row>
    <row r="36" spans="1:115">
      <c r="B36" s="35" t="s">
        <v>225</v>
      </c>
    </row>
    <row r="37" spans="1:115">
      <c r="B37" s="78"/>
      <c r="C37" s="79"/>
      <c r="D37" s="79"/>
      <c r="E37" s="79"/>
      <c r="F37" s="79"/>
    </row>
    <row r="38" spans="1:115">
      <c r="B38" s="78"/>
      <c r="C38" s="79"/>
      <c r="D38" s="79"/>
      <c r="E38" s="79"/>
      <c r="F38" s="79"/>
    </row>
    <row r="39" spans="1:115" ht="17.25">
      <c r="B39" s="70" t="s">
        <v>245</v>
      </c>
      <c r="C39" s="79"/>
      <c r="D39" s="79"/>
      <c r="E39" s="79"/>
      <c r="F39" s="79"/>
    </row>
    <row r="40" spans="1:115">
      <c r="B40" s="35"/>
    </row>
    <row r="41" spans="1:115" ht="17.25">
      <c r="B41" s="20"/>
      <c r="C41" s="21" t="s">
        <v>3</v>
      </c>
    </row>
    <row r="42" spans="1:115" ht="20.25">
      <c r="B42" s="117" t="s">
        <v>216</v>
      </c>
      <c r="C42" s="118"/>
      <c r="D42" s="118"/>
      <c r="E42" s="118"/>
      <c r="F42" s="118"/>
      <c r="G42" s="118"/>
      <c r="H42" s="118"/>
      <c r="I42" s="118"/>
    </row>
    <row r="43" spans="1:115" ht="49.5">
      <c r="B43" s="120" t="s">
        <v>4</v>
      </c>
      <c r="C43" s="120"/>
      <c r="D43" s="120"/>
      <c r="E43" s="120"/>
      <c r="F43" s="73" t="s">
        <v>218</v>
      </c>
      <c r="G43" s="73" t="s">
        <v>221</v>
      </c>
      <c r="H43" s="73" t="s">
        <v>247</v>
      </c>
      <c r="I43" s="73" t="s">
        <v>222</v>
      </c>
    </row>
    <row r="44" spans="1:115" s="91" customFormat="1" ht="17.25">
      <c r="A44" s="90"/>
      <c r="B44" s="151" t="s">
        <v>144</v>
      </c>
      <c r="C44" s="152"/>
      <c r="D44" s="80" t="s">
        <v>207</v>
      </c>
      <c r="E44" s="86" t="s">
        <v>261</v>
      </c>
      <c r="F44" s="62">
        <f>6464000*3+5066000*3</f>
        <v>34590000</v>
      </c>
      <c r="G44" s="20" t="s">
        <v>237</v>
      </c>
      <c r="H44" s="62">
        <f>5066000*3</f>
        <v>15198000</v>
      </c>
      <c r="I44" s="20" t="s">
        <v>242</v>
      </c>
      <c r="J44" s="21" t="s">
        <v>260</v>
      </c>
      <c r="K44" s="30"/>
      <c r="L44" s="30"/>
      <c r="M44" s="30"/>
      <c r="N44" s="30"/>
      <c r="O44" s="30"/>
      <c r="P44" s="3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</row>
    <row r="45" spans="1:115" s="91" customFormat="1" ht="17.25">
      <c r="A45" s="90"/>
      <c r="B45" s="153"/>
      <c r="C45" s="154"/>
      <c r="D45" s="80"/>
      <c r="E45" s="86" t="s">
        <v>210</v>
      </c>
      <c r="F45" s="62"/>
      <c r="G45" s="63"/>
      <c r="H45" s="62"/>
      <c r="I45" s="63"/>
      <c r="J45" s="30"/>
      <c r="K45" s="30"/>
      <c r="L45" s="30"/>
      <c r="M45" s="30"/>
      <c r="N45" s="30"/>
      <c r="O45" s="30"/>
      <c r="P45" s="3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</row>
    <row r="46" spans="1:115" s="91" customFormat="1" ht="17.25">
      <c r="A46" s="90"/>
      <c r="B46" s="153"/>
      <c r="C46" s="154"/>
      <c r="D46" s="80"/>
      <c r="E46" s="86" t="s">
        <v>211</v>
      </c>
      <c r="F46" s="62"/>
      <c r="G46" s="81"/>
      <c r="H46" s="62">
        <f>7260000*3+3630000*2</f>
        <v>29040000</v>
      </c>
      <c r="I46" s="81" t="s">
        <v>256</v>
      </c>
      <c r="J46" s="30"/>
      <c r="K46" s="30"/>
      <c r="L46" s="30"/>
      <c r="M46" s="30"/>
      <c r="N46" s="30"/>
      <c r="O46" s="30"/>
      <c r="P46" s="3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</row>
    <row r="47" spans="1:115" s="91" customFormat="1" ht="17.25">
      <c r="A47" s="90"/>
      <c r="B47" s="153"/>
      <c r="C47" s="154"/>
      <c r="D47" s="80"/>
      <c r="E47" s="87" t="s">
        <v>223</v>
      </c>
      <c r="F47" s="92"/>
      <c r="G47" s="74"/>
      <c r="H47" s="92"/>
      <c r="I47" s="74"/>
      <c r="J47" s="30"/>
      <c r="K47" s="30"/>
      <c r="L47" s="30"/>
      <c r="M47" s="30"/>
      <c r="N47" s="30"/>
      <c r="O47" s="30"/>
      <c r="P47" s="3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</row>
    <row r="48" spans="1:115" s="91" customFormat="1">
      <c r="A48" s="90"/>
      <c r="B48" s="153"/>
      <c r="C48" s="154"/>
      <c r="D48" s="75" t="s">
        <v>209</v>
      </c>
      <c r="E48" s="86" t="s">
        <v>262</v>
      </c>
      <c r="F48" s="62"/>
      <c r="G48" s="63"/>
      <c r="H48" s="62"/>
      <c r="I48" s="63"/>
      <c r="J48"/>
      <c r="K48"/>
      <c r="L48"/>
      <c r="M48"/>
      <c r="N48"/>
      <c r="O48"/>
      <c r="P48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</row>
    <row r="49" spans="2:115" s="91" customFormat="1">
      <c r="B49" s="153"/>
      <c r="C49" s="154"/>
      <c r="D49" s="88"/>
      <c r="E49" s="86" t="s">
        <v>212</v>
      </c>
      <c r="F49" s="62"/>
      <c r="G49" s="63"/>
      <c r="H49" s="62"/>
      <c r="I49" s="63"/>
      <c r="J49"/>
      <c r="K49"/>
      <c r="L49"/>
      <c r="M49"/>
      <c r="N49"/>
      <c r="O49"/>
      <c r="P49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</row>
    <row r="50" spans="2:115" s="91" customFormat="1">
      <c r="B50" s="153"/>
      <c r="C50" s="154"/>
      <c r="D50" s="88"/>
      <c r="E50" s="86" t="s">
        <v>337</v>
      </c>
      <c r="F50" s="62"/>
      <c r="G50" s="63"/>
      <c r="H50" s="62"/>
      <c r="I50" s="63"/>
      <c r="J50"/>
      <c r="K50"/>
      <c r="L50"/>
      <c r="M50"/>
      <c r="N50"/>
      <c r="O50"/>
      <c r="P5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</row>
    <row r="51" spans="2:115" s="91" customFormat="1">
      <c r="B51" s="168"/>
      <c r="C51" s="169"/>
      <c r="D51" s="72"/>
      <c r="E51" s="86" t="s">
        <v>224</v>
      </c>
      <c r="F51" s="62"/>
      <c r="G51" s="63"/>
      <c r="H51" s="62"/>
      <c r="I51" s="63"/>
      <c r="J51"/>
      <c r="K51"/>
      <c r="L51"/>
      <c r="M51"/>
      <c r="N51"/>
      <c r="O51"/>
      <c r="P51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</row>
    <row r="52" spans="2:115" s="91" customFormat="1" ht="17.25">
      <c r="B52" s="148" t="s">
        <v>147</v>
      </c>
      <c r="C52" s="149"/>
      <c r="D52" s="149"/>
      <c r="E52" s="150"/>
      <c r="F52" s="93">
        <f>SUM(F44:F51)</f>
        <v>34590000</v>
      </c>
      <c r="G52" s="59"/>
      <c r="H52" s="93">
        <f t="shared" ref="H52" si="2">SUM(H44:H51)</f>
        <v>44238000</v>
      </c>
      <c r="I52" s="59"/>
      <c r="J52" s="30"/>
      <c r="K52" s="30"/>
      <c r="L52" s="30"/>
      <c r="M52" s="30"/>
      <c r="N52" s="30"/>
      <c r="O52" s="30"/>
      <c r="P52" s="3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</row>
    <row r="53" spans="2:115" s="91" customFormat="1" ht="17.25">
      <c r="B53" s="151" t="s">
        <v>298</v>
      </c>
      <c r="C53" s="170"/>
      <c r="D53" s="152"/>
      <c r="E53" s="86" t="s">
        <v>148</v>
      </c>
      <c r="F53" s="62">
        <f>671000*3</f>
        <v>2013000</v>
      </c>
      <c r="G53" s="81" t="s">
        <v>238</v>
      </c>
      <c r="H53" s="62">
        <v>0</v>
      </c>
      <c r="I53" s="63"/>
      <c r="J53" s="30"/>
      <c r="K53" s="30"/>
      <c r="L53" s="30"/>
      <c r="M53" s="30"/>
      <c r="N53" s="30"/>
      <c r="O53" s="30"/>
      <c r="P53" s="3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</row>
    <row r="54" spans="2:115" s="91" customFormat="1" ht="17.25">
      <c r="B54" s="153"/>
      <c r="C54" s="171"/>
      <c r="D54" s="154"/>
      <c r="E54" s="86" t="s">
        <v>149</v>
      </c>
      <c r="F54" s="62">
        <f>2*1500000</f>
        <v>3000000</v>
      </c>
      <c r="G54" s="81" t="s">
        <v>254</v>
      </c>
      <c r="H54" s="62">
        <v>0</v>
      </c>
      <c r="I54" s="63"/>
      <c r="J54" s="30"/>
      <c r="K54" s="30"/>
      <c r="L54" s="30"/>
      <c r="M54" s="30"/>
      <c r="N54" s="30"/>
      <c r="O54" s="30"/>
      <c r="P54" s="3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</row>
    <row r="55" spans="2:115" s="91" customFormat="1" ht="17.25">
      <c r="B55" s="148" t="s">
        <v>147</v>
      </c>
      <c r="C55" s="149"/>
      <c r="D55" s="149"/>
      <c r="E55" s="150"/>
      <c r="F55" s="93">
        <f>SUM(F53:F54)</f>
        <v>5013000</v>
      </c>
      <c r="G55" s="59"/>
      <c r="H55" s="93">
        <f>SUM(H53:H54)</f>
        <v>0</v>
      </c>
      <c r="I55" s="59"/>
      <c r="J55" s="30"/>
      <c r="K55" s="30"/>
      <c r="L55" s="30"/>
      <c r="M55" s="30"/>
      <c r="N55" s="30"/>
      <c r="O55" s="30"/>
      <c r="P55" s="3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</row>
    <row r="56" spans="2:115" s="91" customFormat="1" ht="17.25">
      <c r="B56" s="151" t="s">
        <v>297</v>
      </c>
      <c r="C56" s="152"/>
      <c r="D56" s="164" t="s">
        <v>207</v>
      </c>
      <c r="E56" s="165"/>
      <c r="F56" s="62">
        <v>0</v>
      </c>
      <c r="G56" s="89"/>
      <c r="H56" s="62"/>
      <c r="I56" s="89"/>
      <c r="J56" s="30"/>
      <c r="K56" s="30"/>
      <c r="L56" s="30"/>
      <c r="M56" s="30"/>
      <c r="N56" s="30"/>
      <c r="O56" s="30"/>
      <c r="P56" s="3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</row>
    <row r="57" spans="2:115" s="91" customFormat="1" ht="17.25">
      <c r="B57" s="153"/>
      <c r="C57" s="154"/>
      <c r="D57" s="164" t="s">
        <v>209</v>
      </c>
      <c r="E57" s="165"/>
      <c r="F57" s="62">
        <v>4825000</v>
      </c>
      <c r="G57" s="89"/>
      <c r="H57" s="62"/>
      <c r="I57" s="89"/>
      <c r="J57" s="30"/>
      <c r="K57" s="30"/>
      <c r="L57" s="30"/>
      <c r="M57" s="30"/>
      <c r="N57" s="30"/>
      <c r="O57" s="30"/>
      <c r="P57" s="3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</row>
    <row r="58" spans="2:115" s="91" customFormat="1">
      <c r="B58" s="155" t="s">
        <v>147</v>
      </c>
      <c r="C58" s="156"/>
      <c r="D58" s="156"/>
      <c r="E58" s="157"/>
      <c r="F58" s="93">
        <f>SUM(F56:F57)</f>
        <v>4825000</v>
      </c>
      <c r="G58" s="76"/>
      <c r="H58" s="93">
        <f>SUM(H56:H57)</f>
        <v>0</v>
      </c>
      <c r="I58" s="76"/>
      <c r="J58"/>
      <c r="K58"/>
      <c r="L58"/>
      <c r="M58"/>
      <c r="N58"/>
      <c r="O58"/>
      <c r="P58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</row>
    <row r="59" spans="2:115" s="91" customFormat="1" ht="16.5" customHeight="1">
      <c r="B59" s="144" t="s">
        <v>296</v>
      </c>
      <c r="C59" s="145"/>
      <c r="D59" s="145"/>
      <c r="E59" s="146"/>
      <c r="F59" s="62"/>
      <c r="G59" s="89"/>
      <c r="H59" s="62"/>
      <c r="I59" s="89"/>
      <c r="J59"/>
      <c r="K59"/>
      <c r="L59"/>
      <c r="M59"/>
      <c r="N59"/>
      <c r="O59"/>
      <c r="P59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</row>
    <row r="60" spans="2:115" s="91" customFormat="1" ht="17.25" customHeight="1">
      <c r="B60" s="144" t="s">
        <v>295</v>
      </c>
      <c r="C60" s="145"/>
      <c r="D60" s="145"/>
      <c r="E60" s="146"/>
      <c r="F60" s="62">
        <v>2680000</v>
      </c>
      <c r="G60" s="89"/>
      <c r="H60" s="62"/>
      <c r="I60" s="89"/>
      <c r="J60" s="30"/>
      <c r="K60" s="30"/>
      <c r="L60" s="30"/>
      <c r="M60" s="30"/>
      <c r="N60" s="30"/>
      <c r="O60" s="30"/>
      <c r="P60" s="3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</row>
    <row r="61" spans="2:115" s="91" customFormat="1" ht="17.25" customHeight="1">
      <c r="B61" s="158" t="s">
        <v>294</v>
      </c>
      <c r="C61" s="159"/>
      <c r="D61" s="166" t="s">
        <v>206</v>
      </c>
      <c r="E61" s="107" t="s">
        <v>292</v>
      </c>
      <c r="F61" s="62"/>
      <c r="G61" s="89"/>
      <c r="H61" s="62"/>
      <c r="I61" s="89"/>
      <c r="J61" s="30"/>
      <c r="K61" s="30"/>
      <c r="L61" s="30"/>
      <c r="M61" s="30"/>
      <c r="N61" s="30"/>
      <c r="O61" s="30"/>
      <c r="P61" s="3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</row>
    <row r="62" spans="2:115" s="91" customFormat="1" ht="17.25" customHeight="1">
      <c r="B62" s="160"/>
      <c r="C62" s="161"/>
      <c r="D62" s="167"/>
      <c r="E62" s="107" t="s">
        <v>299</v>
      </c>
      <c r="F62" s="62"/>
      <c r="G62" s="89"/>
      <c r="H62" s="62"/>
      <c r="I62" s="89"/>
      <c r="J62" s="30"/>
      <c r="K62" s="30"/>
      <c r="L62" s="30"/>
      <c r="M62" s="30"/>
      <c r="N62" s="30"/>
      <c r="O62" s="30"/>
      <c r="P62" s="3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</row>
    <row r="63" spans="2:115" s="91" customFormat="1" ht="17.25" customHeight="1">
      <c r="B63" s="160"/>
      <c r="C63" s="161"/>
      <c r="D63" s="166" t="s">
        <v>208</v>
      </c>
      <c r="E63" s="107" t="s">
        <v>293</v>
      </c>
      <c r="F63" s="62">
        <v>1400000</v>
      </c>
      <c r="G63" s="89"/>
      <c r="H63" s="62"/>
      <c r="I63" s="89"/>
      <c r="J63" s="30"/>
      <c r="K63" s="30"/>
      <c r="L63" s="30"/>
      <c r="M63" s="30"/>
      <c r="N63" s="30"/>
      <c r="O63" s="30"/>
      <c r="P63" s="3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</row>
    <row r="64" spans="2:115" s="91" customFormat="1" ht="17.25" customHeight="1">
      <c r="B64" s="162"/>
      <c r="C64" s="163"/>
      <c r="D64" s="167"/>
      <c r="E64" s="107" t="s">
        <v>300</v>
      </c>
      <c r="F64" s="62"/>
      <c r="G64" s="89"/>
      <c r="H64" s="62"/>
      <c r="I64" s="89"/>
      <c r="J64" s="30"/>
      <c r="K64" s="30"/>
      <c r="L64" s="30"/>
      <c r="M64" s="30"/>
      <c r="N64" s="30"/>
      <c r="O64" s="30"/>
      <c r="P64" s="3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</row>
    <row r="65" spans="2:115" s="91" customFormat="1" ht="17.25" customHeight="1">
      <c r="B65" s="138" t="s">
        <v>147</v>
      </c>
      <c r="C65" s="139"/>
      <c r="D65" s="139"/>
      <c r="E65" s="140"/>
      <c r="F65" s="93">
        <f>SUM(F61:F64)</f>
        <v>1400000</v>
      </c>
      <c r="G65" s="76"/>
      <c r="H65" s="93">
        <f t="shared" ref="H65" si="3">SUM(H61:H64)</f>
        <v>0</v>
      </c>
      <c r="I65" s="76"/>
      <c r="J65" s="30"/>
      <c r="K65" s="30"/>
      <c r="L65" s="30"/>
      <c r="M65" s="30"/>
      <c r="N65" s="30"/>
      <c r="O65" s="30"/>
      <c r="P65" s="3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</row>
    <row r="66" spans="2:115" s="91" customFormat="1" ht="17.25" customHeight="1">
      <c r="B66" s="141" t="s">
        <v>323</v>
      </c>
      <c r="C66" s="142"/>
      <c r="D66" s="142"/>
      <c r="E66" s="143"/>
      <c r="F66" s="62"/>
      <c r="G66" s="89"/>
      <c r="H66" s="62"/>
      <c r="I66" s="89"/>
      <c r="J66" s="30"/>
      <c r="K66" s="30"/>
      <c r="L66" s="30"/>
      <c r="M66" s="30"/>
      <c r="N66" s="30"/>
      <c r="O66" s="30"/>
      <c r="P66" s="3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</row>
    <row r="67" spans="2:115" s="91" customFormat="1" ht="17.25" customHeight="1">
      <c r="B67" s="144" t="s">
        <v>145</v>
      </c>
      <c r="C67" s="145"/>
      <c r="D67" s="145"/>
      <c r="E67" s="146"/>
      <c r="F67" s="62"/>
      <c r="G67" s="89"/>
      <c r="H67" s="62"/>
      <c r="I67" s="89"/>
      <c r="J67" s="30"/>
      <c r="K67" s="30"/>
      <c r="L67" s="30"/>
      <c r="M67" s="30"/>
      <c r="N67" s="30"/>
      <c r="O67" s="30"/>
      <c r="P67" s="3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</row>
    <row r="68" spans="2:115" s="91" customFormat="1" ht="17.25">
      <c r="B68" s="144" t="s">
        <v>146</v>
      </c>
      <c r="C68" s="145"/>
      <c r="D68" s="145"/>
      <c r="E68" s="146"/>
      <c r="F68" s="62">
        <f>236000*2</f>
        <v>472000</v>
      </c>
      <c r="G68" s="81" t="s">
        <v>255</v>
      </c>
      <c r="H68" s="62">
        <v>0</v>
      </c>
      <c r="I68" s="63"/>
      <c r="J68" s="30"/>
      <c r="K68" s="30"/>
      <c r="L68" s="30"/>
      <c r="M68" s="30"/>
      <c r="N68" s="30"/>
      <c r="O68" s="30"/>
      <c r="P68" s="3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</row>
    <row r="69" spans="2:115" s="91" customFormat="1">
      <c r="B69" s="147" t="s">
        <v>199</v>
      </c>
      <c r="C69" s="147"/>
      <c r="D69" s="147"/>
      <c r="E69" s="147"/>
      <c r="F69" s="94">
        <f>F52+F55+F58+F59+F60+F65+SUM(F66:F68)</f>
        <v>48980000</v>
      </c>
      <c r="G69" s="77"/>
      <c r="H69" s="94">
        <f>H52+H55+H58+H59+H60+H65+SUM(H66:H68)</f>
        <v>44238000</v>
      </c>
      <c r="I69" s="77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</row>
    <row r="70" spans="2:115" s="91" customFormat="1">
      <c r="B70" s="35" t="s">
        <v>227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</row>
    <row r="71" spans="2:115" ht="10.5" customHeight="1">
      <c r="B71" t="s">
        <v>35</v>
      </c>
    </row>
  </sheetData>
  <mergeCells count="41">
    <mergeCell ref="B19:D20"/>
    <mergeCell ref="B2:P2"/>
    <mergeCell ref="B8:I8"/>
    <mergeCell ref="B9:E9"/>
    <mergeCell ref="B10:C17"/>
    <mergeCell ref="B18:E18"/>
    <mergeCell ref="B21:E21"/>
    <mergeCell ref="B22:C23"/>
    <mergeCell ref="B24:E24"/>
    <mergeCell ref="B25:E25"/>
    <mergeCell ref="B27:C30"/>
    <mergeCell ref="D22:E22"/>
    <mergeCell ref="D23:E23"/>
    <mergeCell ref="B26:E26"/>
    <mergeCell ref="D27:D28"/>
    <mergeCell ref="D29:D30"/>
    <mergeCell ref="B68:E68"/>
    <mergeCell ref="B69:E69"/>
    <mergeCell ref="B61:C64"/>
    <mergeCell ref="B42:I42"/>
    <mergeCell ref="B43:E43"/>
    <mergeCell ref="B44:C51"/>
    <mergeCell ref="B52:E52"/>
    <mergeCell ref="B53:D54"/>
    <mergeCell ref="B55:E55"/>
    <mergeCell ref="B56:C57"/>
    <mergeCell ref="B58:E58"/>
    <mergeCell ref="B59:E59"/>
    <mergeCell ref="D56:E56"/>
    <mergeCell ref="D57:E57"/>
    <mergeCell ref="B60:E60"/>
    <mergeCell ref="D63:D64"/>
    <mergeCell ref="B65:E65"/>
    <mergeCell ref="B66:E66"/>
    <mergeCell ref="B35:E35"/>
    <mergeCell ref="B67:E67"/>
    <mergeCell ref="B31:E31"/>
    <mergeCell ref="B32:E32"/>
    <mergeCell ref="B33:E33"/>
    <mergeCell ref="B34:E34"/>
    <mergeCell ref="D61:D6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22:I23 F56:I57" xr:uid="{0B88AE32-FAB3-42B1-9255-E105D2F58CBE}"/>
  </dataValidations>
  <pageMargins left="0.23622047244094491" right="0.23622047244094491" top="0.74803149606299213" bottom="0.74803149606299213" header="0.31496062992125984" footer="0.31496062992125984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집행내역(50억 이상)</vt:lpstr>
      <vt:lpstr>작성5. 설문조사</vt:lpstr>
      <vt:lpstr>(예시) 산안비 집행내역</vt:lpstr>
      <vt:lpstr>'(예시) 산안비 집행내역'!Print_Area</vt:lpstr>
      <vt:lpstr>'작성2. 공사종류'!Print_Area</vt:lpstr>
      <vt:lpstr>'작성4. 산안비 집행내역(50억 이상)'!Print_Area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운영지원팀 대한전문건설협회</cp:lastModifiedBy>
  <cp:lastPrinted>2026-08-06T23:09:32Z</cp:lastPrinted>
  <dcterms:created xsi:type="dcterms:W3CDTF">2023-07-12T00:10:29Z</dcterms:created>
  <dcterms:modified xsi:type="dcterms:W3CDTF">2026-08-06T23:10:00Z</dcterms:modified>
</cp:coreProperties>
</file>