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정훈\Downloads\"/>
    </mc:Choice>
  </mc:AlternateContent>
  <xr:revisionPtr revIDLastSave="0" documentId="13_ncr:1_{260C2DCC-AF7C-4340-8D28-0E66AABE2ADA}" xr6:coauthVersionLast="47" xr6:coauthVersionMax="47" xr10:uidLastSave="{00000000-0000-0000-0000-000000000000}"/>
  <bookViews>
    <workbookView xWindow="28680" yWindow="-120" windowWidth="28110" windowHeight="16440" activeTab="2" xr2:uid="{CFBF161A-B0AF-4E46-BA3F-B02471D77C29}"/>
  </bookViews>
  <sheets>
    <sheet name="도" sheetId="2" r:id="rId1"/>
    <sheet name="시군" sheetId="3" r:id="rId2"/>
    <sheet name="유관기관" sheetId="4" r:id="rId3"/>
  </sheets>
  <definedNames>
    <definedName name="_xlnm._FilterDatabase" localSheetId="0" hidden="1">도!$A$4:$R$4</definedName>
    <definedName name="_xlnm._FilterDatabase" localSheetId="1" hidden="1">시군!$A$4:$S$1317</definedName>
    <definedName name="_xlnm._FilterDatabase" localSheetId="2" hidden="1">유관기관!$A$4:$T$510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3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3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307" i="3"/>
  <c r="A308" i="3"/>
  <c r="A309" i="3"/>
  <c r="A310" i="3"/>
  <c r="A311" i="3"/>
  <c r="A312" i="3"/>
  <c r="A313" i="3"/>
  <c r="A314" i="3"/>
  <c r="A315" i="3"/>
  <c r="A316" i="3"/>
  <c r="A317" i="3"/>
  <c r="A318" i="3"/>
  <c r="A319" i="3"/>
  <c r="A320" i="3"/>
  <c r="A321" i="3"/>
  <c r="A322" i="3"/>
  <c r="A323" i="3"/>
  <c r="A324" i="3"/>
  <c r="A325" i="3"/>
  <c r="A326" i="3"/>
  <c r="A327" i="3"/>
  <c r="A328" i="3"/>
  <c r="A329" i="3"/>
  <c r="A330" i="3"/>
  <c r="A331" i="3"/>
  <c r="A332" i="3"/>
  <c r="A333" i="3"/>
  <c r="A334" i="3"/>
  <c r="A335" i="3"/>
  <c r="A336" i="3"/>
  <c r="A337" i="3"/>
  <c r="A338" i="3"/>
  <c r="A339" i="3"/>
  <c r="A340" i="3"/>
  <c r="A341" i="3"/>
  <c r="A342" i="3"/>
  <c r="A343" i="3"/>
  <c r="A344" i="3"/>
  <c r="A345" i="3"/>
  <c r="A346" i="3"/>
  <c r="A347" i="3"/>
  <c r="A348" i="3"/>
  <c r="A349" i="3"/>
  <c r="A350" i="3"/>
  <c r="A351" i="3"/>
  <c r="A352" i="3"/>
  <c r="A353" i="3"/>
  <c r="A354" i="3"/>
  <c r="A355" i="3"/>
  <c r="A356" i="3"/>
  <c r="A357" i="3"/>
  <c r="A358" i="3"/>
  <c r="A359" i="3"/>
  <c r="A360" i="3"/>
  <c r="A361" i="3"/>
  <c r="A362" i="3"/>
  <c r="A363" i="3"/>
  <c r="A364" i="3"/>
  <c r="A365" i="3"/>
  <c r="A366" i="3"/>
  <c r="A367" i="3"/>
  <c r="A368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399" i="3"/>
  <c r="A400" i="3"/>
  <c r="A401" i="3"/>
  <c r="A402" i="3"/>
  <c r="A403" i="3"/>
  <c r="A404" i="3"/>
  <c r="A405" i="3"/>
  <c r="A406" i="3"/>
  <c r="A407" i="3"/>
  <c r="A408" i="3"/>
  <c r="A409" i="3"/>
  <c r="A410" i="3"/>
  <c r="A411" i="3"/>
  <c r="A412" i="3"/>
  <c r="A413" i="3"/>
  <c r="A414" i="3"/>
  <c r="A415" i="3"/>
  <c r="A416" i="3"/>
  <c r="A417" i="3"/>
  <c r="A418" i="3"/>
  <c r="A419" i="3"/>
  <c r="A420" i="3"/>
  <c r="A421" i="3"/>
  <c r="A422" i="3"/>
  <c r="A423" i="3"/>
  <c r="A424" i="3"/>
  <c r="A425" i="3"/>
  <c r="A426" i="3"/>
  <c r="A427" i="3"/>
  <c r="A428" i="3"/>
  <c r="A429" i="3"/>
  <c r="A430" i="3"/>
  <c r="A431" i="3"/>
  <c r="A432" i="3"/>
  <c r="A433" i="3"/>
  <c r="A434" i="3"/>
  <c r="A435" i="3"/>
  <c r="A436" i="3"/>
  <c r="A437" i="3"/>
  <c r="A438" i="3"/>
  <c r="A439" i="3"/>
  <c r="A440" i="3"/>
  <c r="A441" i="3"/>
  <c r="A442" i="3"/>
  <c r="A443" i="3"/>
  <c r="A444" i="3"/>
  <c r="A445" i="3"/>
  <c r="A446" i="3"/>
  <c r="A447" i="3"/>
  <c r="A448" i="3"/>
  <c r="A449" i="3"/>
  <c r="A450" i="3"/>
  <c r="A451" i="3"/>
  <c r="A452" i="3"/>
  <c r="A453" i="3"/>
  <c r="A454" i="3"/>
  <c r="A455" i="3"/>
  <c r="A456" i="3"/>
  <c r="A457" i="3"/>
  <c r="A458" i="3"/>
  <c r="A459" i="3"/>
  <c r="A460" i="3"/>
  <c r="A461" i="3"/>
  <c r="A462" i="3"/>
  <c r="A463" i="3"/>
  <c r="A464" i="3"/>
  <c r="A465" i="3"/>
  <c r="A466" i="3"/>
  <c r="A467" i="3"/>
  <c r="A468" i="3"/>
  <c r="A469" i="3"/>
  <c r="A470" i="3"/>
  <c r="A471" i="3"/>
  <c r="A472" i="3"/>
  <c r="A473" i="3"/>
  <c r="A474" i="3"/>
  <c r="A475" i="3"/>
  <c r="A476" i="3"/>
  <c r="A477" i="3"/>
  <c r="A478" i="3"/>
  <c r="A479" i="3"/>
  <c r="A480" i="3"/>
  <c r="A481" i="3"/>
  <c r="A482" i="3"/>
  <c r="A483" i="3"/>
  <c r="A484" i="3"/>
  <c r="A485" i="3"/>
  <c r="A486" i="3"/>
  <c r="A487" i="3"/>
  <c r="A488" i="3"/>
  <c r="A489" i="3"/>
  <c r="A490" i="3"/>
  <c r="A491" i="3"/>
  <c r="A492" i="3"/>
  <c r="A493" i="3"/>
  <c r="A494" i="3"/>
  <c r="A495" i="3"/>
  <c r="A496" i="3"/>
  <c r="A497" i="3"/>
  <c r="A498" i="3"/>
  <c r="A499" i="3"/>
  <c r="A500" i="3"/>
  <c r="A501" i="3"/>
  <c r="A502" i="3"/>
  <c r="A503" i="3"/>
  <c r="A504" i="3"/>
  <c r="A505" i="3"/>
  <c r="A506" i="3"/>
  <c r="A507" i="3"/>
  <c r="A508" i="3"/>
  <c r="A509" i="3"/>
  <c r="A510" i="3"/>
  <c r="A511" i="3"/>
  <c r="A512" i="3"/>
  <c r="A513" i="3"/>
  <c r="A514" i="3"/>
  <c r="A515" i="3"/>
  <c r="A516" i="3"/>
  <c r="A517" i="3"/>
  <c r="A518" i="3"/>
  <c r="A519" i="3"/>
  <c r="A520" i="3"/>
  <c r="A521" i="3"/>
  <c r="A522" i="3"/>
  <c r="A523" i="3"/>
  <c r="A524" i="3"/>
  <c r="A525" i="3"/>
  <c r="A526" i="3"/>
  <c r="A527" i="3"/>
  <c r="A528" i="3"/>
  <c r="A529" i="3"/>
  <c r="A530" i="3"/>
  <c r="A531" i="3"/>
  <c r="A532" i="3"/>
  <c r="A533" i="3"/>
  <c r="A534" i="3"/>
  <c r="A535" i="3"/>
  <c r="A536" i="3"/>
  <c r="A537" i="3"/>
  <c r="A538" i="3"/>
  <c r="A539" i="3"/>
  <c r="A540" i="3"/>
  <c r="A541" i="3"/>
  <c r="A542" i="3"/>
  <c r="A543" i="3"/>
  <c r="A544" i="3"/>
  <c r="A545" i="3"/>
  <c r="A546" i="3"/>
  <c r="A547" i="3"/>
  <c r="A548" i="3"/>
  <c r="A549" i="3"/>
  <c r="A550" i="3"/>
  <c r="A551" i="3"/>
  <c r="A552" i="3"/>
  <c r="A553" i="3"/>
  <c r="A554" i="3"/>
  <c r="A555" i="3"/>
  <c r="A556" i="3"/>
  <c r="A557" i="3"/>
  <c r="A558" i="3"/>
  <c r="A559" i="3"/>
  <c r="A560" i="3"/>
  <c r="A561" i="3"/>
  <c r="A562" i="3"/>
  <c r="A563" i="3"/>
  <c r="A564" i="3"/>
  <c r="A565" i="3"/>
  <c r="A566" i="3"/>
  <c r="A567" i="3"/>
  <c r="A568" i="3"/>
  <c r="A569" i="3"/>
  <c r="A570" i="3"/>
  <c r="A571" i="3"/>
  <c r="A572" i="3"/>
  <c r="A573" i="3"/>
  <c r="A574" i="3"/>
  <c r="A575" i="3"/>
  <c r="A576" i="3"/>
  <c r="A577" i="3"/>
  <c r="A578" i="3"/>
  <c r="A579" i="3"/>
  <c r="A580" i="3"/>
  <c r="A581" i="3"/>
  <c r="A582" i="3"/>
  <c r="A583" i="3"/>
  <c r="A584" i="3"/>
  <c r="A585" i="3"/>
  <c r="A586" i="3"/>
  <c r="A587" i="3"/>
  <c r="A588" i="3"/>
  <c r="A589" i="3"/>
  <c r="A590" i="3"/>
  <c r="A591" i="3"/>
  <c r="A592" i="3"/>
  <c r="A593" i="3"/>
  <c r="A594" i="3"/>
  <c r="A595" i="3"/>
  <c r="A596" i="3"/>
  <c r="A597" i="3"/>
  <c r="A598" i="3"/>
  <c r="A599" i="3"/>
  <c r="A600" i="3"/>
  <c r="A601" i="3"/>
  <c r="A602" i="3"/>
  <c r="A603" i="3"/>
  <c r="A604" i="3"/>
  <c r="A605" i="3"/>
  <c r="A606" i="3"/>
  <c r="A607" i="3"/>
  <c r="A608" i="3"/>
  <c r="A609" i="3"/>
  <c r="A610" i="3"/>
  <c r="A611" i="3"/>
  <c r="A612" i="3"/>
  <c r="A613" i="3"/>
  <c r="A614" i="3"/>
  <c r="A615" i="3"/>
  <c r="A616" i="3"/>
  <c r="A617" i="3"/>
  <c r="A618" i="3"/>
  <c r="A619" i="3"/>
  <c r="A620" i="3"/>
  <c r="A621" i="3"/>
  <c r="A622" i="3"/>
  <c r="A623" i="3"/>
  <c r="A624" i="3"/>
  <c r="A625" i="3"/>
  <c r="A626" i="3"/>
  <c r="A627" i="3"/>
  <c r="A628" i="3"/>
  <c r="A629" i="3"/>
  <c r="A630" i="3"/>
  <c r="A631" i="3"/>
  <c r="A632" i="3"/>
  <c r="A633" i="3"/>
  <c r="A634" i="3"/>
  <c r="A635" i="3"/>
  <c r="A636" i="3"/>
  <c r="A637" i="3"/>
  <c r="A638" i="3"/>
  <c r="A639" i="3"/>
  <c r="A640" i="3"/>
  <c r="A641" i="3"/>
  <c r="A642" i="3"/>
  <c r="A643" i="3"/>
  <c r="A644" i="3"/>
  <c r="A645" i="3"/>
  <c r="A646" i="3"/>
  <c r="A647" i="3"/>
  <c r="A648" i="3"/>
  <c r="A649" i="3"/>
  <c r="A650" i="3"/>
  <c r="A651" i="3"/>
  <c r="A652" i="3"/>
  <c r="A653" i="3"/>
  <c r="A654" i="3"/>
  <c r="A655" i="3"/>
  <c r="A656" i="3"/>
  <c r="A657" i="3"/>
  <c r="A658" i="3"/>
  <c r="A659" i="3"/>
  <c r="A660" i="3"/>
  <c r="A661" i="3"/>
  <c r="A662" i="3"/>
  <c r="A663" i="3"/>
  <c r="A664" i="3"/>
  <c r="A665" i="3"/>
  <c r="A666" i="3"/>
  <c r="A667" i="3"/>
  <c r="A668" i="3"/>
  <c r="A669" i="3"/>
  <c r="A670" i="3"/>
  <c r="A671" i="3"/>
  <c r="A672" i="3"/>
  <c r="A673" i="3"/>
  <c r="A674" i="3"/>
  <c r="A675" i="3"/>
  <c r="A676" i="3"/>
  <c r="A677" i="3"/>
  <c r="A678" i="3"/>
  <c r="A679" i="3"/>
  <c r="A680" i="3"/>
  <c r="A681" i="3"/>
  <c r="A682" i="3"/>
  <c r="A683" i="3"/>
  <c r="A684" i="3"/>
  <c r="A685" i="3"/>
  <c r="A686" i="3"/>
  <c r="A687" i="3"/>
  <c r="A688" i="3"/>
  <c r="A689" i="3"/>
  <c r="A690" i="3"/>
  <c r="A691" i="3"/>
  <c r="A692" i="3"/>
  <c r="A693" i="3"/>
  <c r="A694" i="3"/>
  <c r="A695" i="3"/>
  <c r="A696" i="3"/>
  <c r="A697" i="3"/>
  <c r="A698" i="3"/>
  <c r="A699" i="3"/>
  <c r="A700" i="3"/>
  <c r="A701" i="3"/>
  <c r="A702" i="3"/>
  <c r="A703" i="3"/>
  <c r="A704" i="3"/>
  <c r="A705" i="3"/>
  <c r="A706" i="3"/>
  <c r="A707" i="3"/>
  <c r="A708" i="3"/>
  <c r="A709" i="3"/>
  <c r="A710" i="3"/>
  <c r="A711" i="3"/>
  <c r="A712" i="3"/>
  <c r="A713" i="3"/>
  <c r="A714" i="3"/>
  <c r="A715" i="3"/>
  <c r="A716" i="3"/>
  <c r="A717" i="3"/>
  <c r="A718" i="3"/>
  <c r="A719" i="3"/>
  <c r="A720" i="3"/>
  <c r="A721" i="3"/>
  <c r="A722" i="3"/>
  <c r="A723" i="3"/>
  <c r="A724" i="3"/>
  <c r="A725" i="3"/>
  <c r="A726" i="3"/>
  <c r="A727" i="3"/>
  <c r="A728" i="3"/>
  <c r="A729" i="3"/>
  <c r="A730" i="3"/>
  <c r="A731" i="3"/>
  <c r="A732" i="3"/>
  <c r="A733" i="3"/>
  <c r="A734" i="3"/>
  <c r="A735" i="3"/>
  <c r="A736" i="3"/>
  <c r="A737" i="3"/>
  <c r="A738" i="3"/>
  <c r="A739" i="3"/>
  <c r="A740" i="3"/>
  <c r="A741" i="3"/>
  <c r="A742" i="3"/>
  <c r="A743" i="3"/>
  <c r="A744" i="3"/>
  <c r="A745" i="3"/>
  <c r="A746" i="3"/>
  <c r="A747" i="3"/>
  <c r="A748" i="3"/>
  <c r="A749" i="3"/>
  <c r="A750" i="3"/>
  <c r="A751" i="3"/>
  <c r="A752" i="3"/>
  <c r="A753" i="3"/>
  <c r="A754" i="3"/>
  <c r="A755" i="3"/>
  <c r="A756" i="3"/>
  <c r="A757" i="3"/>
  <c r="A758" i="3"/>
  <c r="A759" i="3"/>
  <c r="A760" i="3"/>
  <c r="A761" i="3"/>
  <c r="A762" i="3"/>
  <c r="A763" i="3"/>
  <c r="A764" i="3"/>
  <c r="A765" i="3"/>
  <c r="A766" i="3"/>
  <c r="A767" i="3"/>
  <c r="A768" i="3"/>
  <c r="A769" i="3"/>
  <c r="A770" i="3"/>
  <c r="A771" i="3"/>
  <c r="A772" i="3"/>
  <c r="A773" i="3"/>
  <c r="A774" i="3"/>
  <c r="A775" i="3"/>
  <c r="A776" i="3"/>
  <c r="A777" i="3"/>
  <c r="A778" i="3"/>
  <c r="A779" i="3"/>
  <c r="A780" i="3"/>
  <c r="A781" i="3"/>
  <c r="A782" i="3"/>
  <c r="A783" i="3"/>
  <c r="A784" i="3"/>
  <c r="A785" i="3"/>
  <c r="A786" i="3"/>
  <c r="A787" i="3"/>
  <c r="A788" i="3"/>
  <c r="A789" i="3"/>
  <c r="A790" i="3"/>
  <c r="A791" i="3"/>
  <c r="A792" i="3"/>
  <c r="A793" i="3"/>
  <c r="A794" i="3"/>
  <c r="A795" i="3"/>
  <c r="A796" i="3"/>
  <c r="A797" i="3"/>
  <c r="A798" i="3"/>
  <c r="A799" i="3"/>
  <c r="A800" i="3"/>
  <c r="A801" i="3"/>
  <c r="A802" i="3"/>
  <c r="A803" i="3"/>
  <c r="A804" i="3"/>
  <c r="A805" i="3"/>
  <c r="A806" i="3"/>
  <c r="A807" i="3"/>
  <c r="A808" i="3"/>
  <c r="A809" i="3"/>
  <c r="A810" i="3"/>
  <c r="A811" i="3"/>
  <c r="A812" i="3"/>
  <c r="A813" i="3"/>
  <c r="A814" i="3"/>
  <c r="A815" i="3"/>
  <c r="A816" i="3"/>
  <c r="A817" i="3"/>
  <c r="A818" i="3"/>
  <c r="A819" i="3"/>
  <c r="A820" i="3"/>
  <c r="A821" i="3"/>
  <c r="A822" i="3"/>
  <c r="A823" i="3"/>
  <c r="A824" i="3"/>
  <c r="A825" i="3"/>
  <c r="A826" i="3"/>
  <c r="A827" i="3"/>
  <c r="A828" i="3"/>
  <c r="A829" i="3"/>
  <c r="A830" i="3"/>
  <c r="A831" i="3"/>
  <c r="A832" i="3"/>
  <c r="A833" i="3"/>
  <c r="A834" i="3"/>
  <c r="A835" i="3"/>
  <c r="A836" i="3"/>
  <c r="A837" i="3"/>
  <c r="A838" i="3"/>
  <c r="A839" i="3"/>
  <c r="A840" i="3"/>
  <c r="A841" i="3"/>
  <c r="A842" i="3"/>
  <c r="A843" i="3"/>
  <c r="A844" i="3"/>
  <c r="A845" i="3"/>
  <c r="A846" i="3"/>
  <c r="A847" i="3"/>
  <c r="A848" i="3"/>
  <c r="A849" i="3"/>
  <c r="A850" i="3"/>
  <c r="A851" i="3"/>
  <c r="A852" i="3"/>
  <c r="A853" i="3"/>
  <c r="A854" i="3"/>
  <c r="A855" i="3"/>
  <c r="A856" i="3"/>
  <c r="A857" i="3"/>
  <c r="A858" i="3"/>
  <c r="A859" i="3"/>
  <c r="A860" i="3"/>
  <c r="A861" i="3"/>
  <c r="A862" i="3"/>
  <c r="A863" i="3"/>
  <c r="A864" i="3"/>
  <c r="A865" i="3"/>
  <c r="A866" i="3"/>
  <c r="A867" i="3"/>
  <c r="A868" i="3"/>
  <c r="A869" i="3"/>
  <c r="A870" i="3"/>
  <c r="A871" i="3"/>
  <c r="A872" i="3"/>
  <c r="A873" i="3"/>
  <c r="A874" i="3"/>
  <c r="A875" i="3"/>
  <c r="A876" i="3"/>
  <c r="A877" i="3"/>
  <c r="A878" i="3"/>
  <c r="A879" i="3"/>
  <c r="A880" i="3"/>
  <c r="A881" i="3"/>
  <c r="A882" i="3"/>
  <c r="A883" i="3"/>
  <c r="A884" i="3"/>
  <c r="A885" i="3"/>
  <c r="A886" i="3"/>
  <c r="A887" i="3"/>
  <c r="A888" i="3"/>
  <c r="A889" i="3"/>
  <c r="A890" i="3"/>
  <c r="A891" i="3"/>
  <c r="A892" i="3"/>
  <c r="A893" i="3"/>
  <c r="A894" i="3"/>
  <c r="A895" i="3"/>
  <c r="A896" i="3"/>
  <c r="A897" i="3"/>
  <c r="A898" i="3"/>
  <c r="A899" i="3"/>
  <c r="A900" i="3"/>
  <c r="A901" i="3"/>
  <c r="A902" i="3"/>
  <c r="A903" i="3"/>
  <c r="A904" i="3"/>
  <c r="A905" i="3"/>
  <c r="A906" i="3"/>
  <c r="A907" i="3"/>
  <c r="A908" i="3"/>
  <c r="A909" i="3"/>
  <c r="A910" i="3"/>
  <c r="A911" i="3"/>
  <c r="A912" i="3"/>
  <c r="A913" i="3"/>
  <c r="A914" i="3"/>
  <c r="A915" i="3"/>
  <c r="A916" i="3"/>
  <c r="A917" i="3"/>
  <c r="A918" i="3"/>
  <c r="A919" i="3"/>
  <c r="A920" i="3"/>
  <c r="A921" i="3"/>
  <c r="A922" i="3"/>
  <c r="A923" i="3"/>
  <c r="A924" i="3"/>
  <c r="A925" i="3"/>
  <c r="A926" i="3"/>
  <c r="A927" i="3"/>
  <c r="A928" i="3"/>
  <c r="A929" i="3"/>
  <c r="A930" i="3"/>
  <c r="A931" i="3"/>
  <c r="A932" i="3"/>
  <c r="A933" i="3"/>
  <c r="A934" i="3"/>
  <c r="A935" i="3"/>
  <c r="A936" i="3"/>
  <c r="A937" i="3"/>
  <c r="A938" i="3"/>
  <c r="A939" i="3"/>
  <c r="A940" i="3"/>
  <c r="A941" i="3"/>
  <c r="A942" i="3"/>
  <c r="A943" i="3"/>
  <c r="A944" i="3"/>
  <c r="A945" i="3"/>
  <c r="A946" i="3"/>
  <c r="A947" i="3"/>
  <c r="A948" i="3"/>
  <c r="A949" i="3"/>
  <c r="A950" i="3"/>
  <c r="A951" i="3"/>
  <c r="A952" i="3"/>
  <c r="A953" i="3"/>
  <c r="A954" i="3"/>
  <c r="A955" i="3"/>
  <c r="A956" i="3"/>
  <c r="A957" i="3"/>
  <c r="A958" i="3"/>
  <c r="A959" i="3"/>
  <c r="A960" i="3"/>
  <c r="A961" i="3"/>
  <c r="A962" i="3"/>
  <c r="A963" i="3"/>
  <c r="A964" i="3"/>
  <c r="A965" i="3"/>
  <c r="A966" i="3"/>
  <c r="A967" i="3"/>
  <c r="A968" i="3"/>
  <c r="A969" i="3"/>
  <c r="A970" i="3"/>
  <c r="A971" i="3"/>
  <c r="A972" i="3"/>
  <c r="A973" i="3"/>
  <c r="A974" i="3"/>
  <c r="A975" i="3"/>
  <c r="A976" i="3"/>
  <c r="A977" i="3"/>
  <c r="A978" i="3"/>
  <c r="A979" i="3"/>
  <c r="A980" i="3"/>
  <c r="A981" i="3"/>
  <c r="A982" i="3"/>
  <c r="A983" i="3"/>
  <c r="A984" i="3"/>
  <c r="A985" i="3"/>
  <c r="A986" i="3"/>
  <c r="A987" i="3"/>
  <c r="A988" i="3"/>
  <c r="A989" i="3"/>
  <c r="A990" i="3"/>
  <c r="A991" i="3"/>
  <c r="A992" i="3"/>
  <c r="A993" i="3"/>
  <c r="A994" i="3"/>
  <c r="A995" i="3"/>
  <c r="A996" i="3"/>
  <c r="A997" i="3"/>
  <c r="A998" i="3"/>
  <c r="A999" i="3"/>
  <c r="A1000" i="3"/>
  <c r="A1001" i="3"/>
  <c r="A1002" i="3"/>
  <c r="A1003" i="3"/>
  <c r="A1004" i="3"/>
  <c r="A1005" i="3"/>
  <c r="A1006" i="3"/>
  <c r="A1007" i="3"/>
  <c r="A1008" i="3"/>
  <c r="A1009" i="3"/>
  <c r="A1010" i="3"/>
  <c r="A1011" i="3"/>
  <c r="A1012" i="3"/>
  <c r="A1013" i="3"/>
  <c r="A1014" i="3"/>
  <c r="A1015" i="3"/>
  <c r="A1016" i="3"/>
  <c r="A1017" i="3"/>
  <c r="A1018" i="3"/>
  <c r="A1019" i="3"/>
  <c r="A1020" i="3"/>
  <c r="A1021" i="3"/>
  <c r="A1022" i="3"/>
  <c r="A1023" i="3"/>
  <c r="A1024" i="3"/>
  <c r="A1025" i="3"/>
  <c r="A1026" i="3"/>
  <c r="A1027" i="3"/>
  <c r="A1028" i="3"/>
  <c r="A1029" i="3"/>
  <c r="A1030" i="3"/>
  <c r="A1031" i="3"/>
  <c r="A1032" i="3"/>
  <c r="A1033" i="3"/>
  <c r="A1034" i="3"/>
  <c r="A1035" i="3"/>
  <c r="A1036" i="3"/>
  <c r="A1037" i="3"/>
  <c r="A1038" i="3"/>
  <c r="A1039" i="3"/>
  <c r="A1040" i="3"/>
  <c r="A1041" i="3"/>
  <c r="A1042" i="3"/>
  <c r="A1043" i="3"/>
  <c r="A1044" i="3"/>
  <c r="A1045" i="3"/>
  <c r="A1046" i="3"/>
  <c r="A1047" i="3"/>
  <c r="A1048" i="3"/>
  <c r="A1049" i="3"/>
  <c r="A1050" i="3"/>
  <c r="A1051" i="3"/>
  <c r="A1052" i="3"/>
  <c r="A1053" i="3"/>
  <c r="A1054" i="3"/>
  <c r="A1055" i="3"/>
  <c r="A1056" i="3"/>
  <c r="A1057" i="3"/>
  <c r="A1058" i="3"/>
  <c r="A1059" i="3"/>
  <c r="A1060" i="3"/>
  <c r="A1061" i="3"/>
  <c r="A1062" i="3"/>
  <c r="A1063" i="3"/>
  <c r="A1064" i="3"/>
  <c r="A1065" i="3"/>
  <c r="A1066" i="3"/>
  <c r="A1067" i="3"/>
  <c r="A1068" i="3"/>
  <c r="A1069" i="3"/>
  <c r="A1070" i="3"/>
  <c r="A1071" i="3"/>
  <c r="A1072" i="3"/>
  <c r="A1073" i="3"/>
  <c r="A1074" i="3"/>
  <c r="A1075" i="3"/>
  <c r="A1076" i="3"/>
  <c r="A1077" i="3"/>
  <c r="A1078" i="3"/>
  <c r="A1079" i="3"/>
  <c r="A1080" i="3"/>
  <c r="A1081" i="3"/>
  <c r="A1082" i="3"/>
  <c r="A1083" i="3"/>
  <c r="A1084" i="3"/>
  <c r="A1085" i="3"/>
  <c r="A1086" i="3"/>
  <c r="A1087" i="3"/>
  <c r="A1088" i="3"/>
  <c r="A1089" i="3"/>
  <c r="A1090" i="3"/>
  <c r="A1091" i="3"/>
  <c r="A1092" i="3"/>
  <c r="A1093" i="3"/>
  <c r="A1094" i="3"/>
  <c r="A1095" i="3"/>
  <c r="A1096" i="3"/>
  <c r="A1097" i="3"/>
  <c r="A1098" i="3"/>
  <c r="A1099" i="3"/>
  <c r="A1100" i="3"/>
  <c r="A1101" i="3"/>
  <c r="A1102" i="3"/>
  <c r="A1103" i="3"/>
  <c r="A1104" i="3"/>
  <c r="A1105" i="3"/>
  <c r="A1106" i="3"/>
  <c r="A1107" i="3"/>
  <c r="A1108" i="3"/>
  <c r="A1109" i="3"/>
  <c r="A1110" i="3"/>
  <c r="A1111" i="3"/>
  <c r="A1112" i="3"/>
  <c r="A1113" i="3"/>
  <c r="A1114" i="3"/>
  <c r="A1115" i="3"/>
  <c r="A1116" i="3"/>
  <c r="A1117" i="3"/>
  <c r="A1118" i="3"/>
  <c r="A1119" i="3"/>
  <c r="A1120" i="3"/>
  <c r="A1121" i="3"/>
  <c r="A1122" i="3"/>
  <c r="A1123" i="3"/>
  <c r="A1124" i="3"/>
  <c r="A1125" i="3"/>
  <c r="A1126" i="3"/>
  <c r="A1127" i="3"/>
  <c r="A1128" i="3"/>
  <c r="A1129" i="3"/>
  <c r="A1130" i="3"/>
  <c r="A1131" i="3"/>
  <c r="A1132" i="3"/>
  <c r="A1133" i="3"/>
  <c r="A1134" i="3"/>
  <c r="A1135" i="3"/>
  <c r="A1136" i="3"/>
  <c r="A1137" i="3"/>
  <c r="A1138" i="3"/>
  <c r="A1139" i="3"/>
  <c r="A1140" i="3"/>
  <c r="A1141" i="3"/>
  <c r="A1142" i="3"/>
  <c r="A1143" i="3"/>
  <c r="A1144" i="3"/>
  <c r="A1145" i="3"/>
  <c r="A1146" i="3"/>
  <c r="A1147" i="3"/>
  <c r="A1148" i="3"/>
  <c r="A1149" i="3"/>
  <c r="A1150" i="3"/>
  <c r="A1151" i="3"/>
  <c r="A1152" i="3"/>
  <c r="A1153" i="3"/>
  <c r="A1154" i="3"/>
  <c r="A1155" i="3"/>
  <c r="A1156" i="3"/>
  <c r="A1157" i="3"/>
  <c r="A1158" i="3"/>
  <c r="A1159" i="3"/>
  <c r="A1160" i="3"/>
  <c r="A1161" i="3"/>
  <c r="A1162" i="3"/>
  <c r="A1163" i="3"/>
  <c r="A1164" i="3"/>
  <c r="A1165" i="3"/>
  <c r="A1166" i="3"/>
  <c r="A1167" i="3"/>
  <c r="A1168" i="3"/>
  <c r="A1169" i="3"/>
  <c r="A1170" i="3"/>
  <c r="A1171" i="3"/>
  <c r="A1172" i="3"/>
  <c r="A1173" i="3"/>
  <c r="A1174" i="3"/>
  <c r="A1175" i="3"/>
  <c r="A1176" i="3"/>
  <c r="A1177" i="3"/>
  <c r="A1178" i="3"/>
  <c r="A1179" i="3"/>
  <c r="A1180" i="3"/>
  <c r="A1181" i="3"/>
  <c r="A1182" i="3"/>
  <c r="A1183" i="3"/>
  <c r="A1184" i="3"/>
  <c r="A1185" i="3"/>
  <c r="A1186" i="3"/>
  <c r="A1187" i="3"/>
  <c r="A1188" i="3"/>
  <c r="A1189" i="3"/>
  <c r="A1190" i="3"/>
  <c r="A1191" i="3"/>
  <c r="A1192" i="3"/>
  <c r="A1193" i="3"/>
  <c r="A1194" i="3"/>
  <c r="A1195" i="3"/>
  <c r="A1196" i="3"/>
  <c r="A1197" i="3"/>
  <c r="A1198" i="3"/>
  <c r="A1199" i="3"/>
  <c r="A1200" i="3"/>
  <c r="A1201" i="3"/>
  <c r="A1202" i="3"/>
  <c r="A1203" i="3"/>
  <c r="A1204" i="3"/>
  <c r="A1205" i="3"/>
  <c r="A1206" i="3"/>
  <c r="A1207" i="3"/>
  <c r="A1208" i="3"/>
  <c r="A1209" i="3"/>
  <c r="A1210" i="3"/>
  <c r="A1211" i="3"/>
  <c r="A1212" i="3"/>
  <c r="A1213" i="3"/>
  <c r="A1214" i="3"/>
  <c r="A1215" i="3"/>
  <c r="A1216" i="3"/>
  <c r="A1217" i="3"/>
  <c r="A1218" i="3"/>
  <c r="A1219" i="3"/>
  <c r="A1220" i="3"/>
  <c r="A1221" i="3"/>
  <c r="A1222" i="3"/>
  <c r="A1223" i="3"/>
  <c r="A1224" i="3"/>
  <c r="A1225" i="3"/>
  <c r="A1226" i="3"/>
  <c r="A1227" i="3"/>
  <c r="A1228" i="3"/>
  <c r="A1229" i="3"/>
  <c r="A1230" i="3"/>
  <c r="A1231" i="3"/>
  <c r="A1232" i="3"/>
  <c r="A1233" i="3"/>
  <c r="A1234" i="3"/>
  <c r="A1235" i="3"/>
  <c r="A1236" i="3"/>
  <c r="A1237" i="3"/>
  <c r="A1238" i="3"/>
  <c r="A1239" i="3"/>
  <c r="A1240" i="3"/>
  <c r="A1241" i="3"/>
  <c r="A1242" i="3"/>
  <c r="A1243" i="3"/>
  <c r="A1244" i="3"/>
  <c r="A1245" i="3"/>
  <c r="A1246" i="3"/>
  <c r="A1247" i="3"/>
  <c r="A1248" i="3"/>
  <c r="A1249" i="3"/>
  <c r="A1250" i="3"/>
  <c r="A1251" i="3"/>
  <c r="A1252" i="3"/>
  <c r="A1253" i="3"/>
  <c r="A1254" i="3"/>
  <c r="A1255" i="3"/>
  <c r="A1256" i="3"/>
  <c r="A1257" i="3"/>
  <c r="A1258" i="3"/>
  <c r="A1259" i="3"/>
  <c r="A1260" i="3"/>
  <c r="A1261" i="3"/>
  <c r="A1262" i="3"/>
  <c r="A1263" i="3"/>
  <c r="A1264" i="3"/>
  <c r="A1265" i="3"/>
  <c r="A1266" i="3"/>
  <c r="A1267" i="3"/>
  <c r="A1268" i="3"/>
  <c r="A1269" i="3"/>
  <c r="A1270" i="3"/>
  <c r="A1271" i="3"/>
  <c r="A1272" i="3"/>
  <c r="A1273" i="3"/>
  <c r="A1274" i="3"/>
  <c r="A1275" i="3"/>
  <c r="A1276" i="3"/>
  <c r="A1277" i="3"/>
  <c r="A1278" i="3"/>
  <c r="A1279" i="3"/>
  <c r="A1280" i="3"/>
  <c r="A1281" i="3"/>
  <c r="A1282" i="3"/>
  <c r="A1283" i="3"/>
  <c r="A1284" i="3"/>
  <c r="A1285" i="3"/>
  <c r="A1286" i="3"/>
  <c r="A1287" i="3"/>
  <c r="A1288" i="3"/>
  <c r="A1289" i="3"/>
  <c r="A1290" i="3"/>
  <c r="A1291" i="3"/>
  <c r="A1292" i="3"/>
  <c r="A1293" i="3"/>
  <c r="A1294" i="3"/>
  <c r="A1295" i="3"/>
  <c r="A1296" i="3"/>
  <c r="A1297" i="3"/>
  <c r="A1298" i="3"/>
  <c r="A1299" i="3"/>
  <c r="A1300" i="3"/>
  <c r="A1301" i="3"/>
  <c r="A1302" i="3"/>
  <c r="A1303" i="3"/>
  <c r="A1304" i="3"/>
  <c r="A1305" i="3"/>
  <c r="A1306" i="3"/>
  <c r="A1307" i="3"/>
  <c r="A1308" i="3"/>
  <c r="A1309" i="3"/>
  <c r="A1310" i="3"/>
  <c r="A1311" i="3"/>
  <c r="A1312" i="3"/>
  <c r="A1313" i="3"/>
  <c r="A1314" i="3"/>
  <c r="A1315" i="3"/>
  <c r="A1316" i="3"/>
  <c r="A1317" i="3"/>
  <c r="N1105" i="3"/>
  <c r="N1104" i="3"/>
  <c r="N1103" i="3"/>
  <c r="N1102" i="3"/>
  <c r="N1101" i="3"/>
  <c r="N1100" i="3"/>
  <c r="A6" i="3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6" i="2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254" i="4"/>
  <c r="A255" i="4"/>
  <c r="A256" i="4"/>
  <c r="A257" i="4"/>
  <c r="A258" i="4"/>
  <c r="A259" i="4"/>
  <c r="A260" i="4"/>
  <c r="A261" i="4"/>
  <c r="A262" i="4"/>
  <c r="A263" i="4"/>
  <c r="A264" i="4"/>
  <c r="A265" i="4"/>
  <c r="A266" i="4"/>
  <c r="A267" i="4"/>
  <c r="A268" i="4"/>
  <c r="A269" i="4"/>
  <c r="A270" i="4"/>
  <c r="A271" i="4"/>
  <c r="A272" i="4"/>
  <c r="A273" i="4"/>
  <c r="A274" i="4"/>
  <c r="A275" i="4"/>
  <c r="A276" i="4"/>
  <c r="A277" i="4"/>
  <c r="A278" i="4"/>
  <c r="A279" i="4"/>
  <c r="A280" i="4"/>
  <c r="A281" i="4"/>
  <c r="A282" i="4"/>
  <c r="A283" i="4"/>
  <c r="A284" i="4"/>
  <c r="A285" i="4"/>
  <c r="A286" i="4"/>
  <c r="A287" i="4"/>
  <c r="A288" i="4"/>
  <c r="A289" i="4"/>
  <c r="A290" i="4"/>
  <c r="A291" i="4"/>
  <c r="A292" i="4"/>
  <c r="A293" i="4"/>
  <c r="A294" i="4"/>
  <c r="A295" i="4"/>
  <c r="A296" i="4"/>
  <c r="A297" i="4"/>
  <c r="A298" i="4"/>
  <c r="A299" i="4"/>
  <c r="A300" i="4"/>
  <c r="A301" i="4"/>
  <c r="A302" i="4"/>
  <c r="A303" i="4"/>
  <c r="A304" i="4"/>
  <c r="A305" i="4"/>
  <c r="A306" i="4"/>
  <c r="A307" i="4"/>
  <c r="A308" i="4"/>
  <c r="A309" i="4"/>
  <c r="A310" i="4"/>
  <c r="A311" i="4"/>
  <c r="A312" i="4"/>
  <c r="A313" i="4"/>
  <c r="A314" i="4"/>
  <c r="A315" i="4"/>
  <c r="A316" i="4"/>
  <c r="A317" i="4"/>
  <c r="A318" i="4"/>
  <c r="A319" i="4"/>
  <c r="A320" i="4"/>
  <c r="A321" i="4"/>
  <c r="A322" i="4"/>
  <c r="A323" i="4"/>
  <c r="A324" i="4"/>
  <c r="A325" i="4"/>
  <c r="A326" i="4"/>
  <c r="A327" i="4"/>
  <c r="A328" i="4"/>
  <c r="A329" i="4"/>
  <c r="A330" i="4"/>
  <c r="A331" i="4"/>
  <c r="A332" i="4"/>
  <c r="A333" i="4"/>
  <c r="A334" i="4"/>
  <c r="A335" i="4"/>
  <c r="A336" i="4"/>
  <c r="A337" i="4"/>
  <c r="A338" i="4"/>
  <c r="A339" i="4"/>
  <c r="A340" i="4"/>
  <c r="A341" i="4"/>
  <c r="A342" i="4"/>
  <c r="A343" i="4"/>
  <c r="A344" i="4"/>
  <c r="A345" i="4"/>
  <c r="A346" i="4"/>
  <c r="A347" i="4"/>
  <c r="A348" i="4"/>
  <c r="A349" i="4"/>
  <c r="A350" i="4"/>
  <c r="A351" i="4"/>
  <c r="A352" i="4"/>
  <c r="A353" i="4"/>
  <c r="A354" i="4"/>
  <c r="A355" i="4"/>
  <c r="A356" i="4"/>
  <c r="A357" i="4"/>
  <c r="A358" i="4"/>
  <c r="A359" i="4"/>
  <c r="A360" i="4"/>
  <c r="A361" i="4"/>
  <c r="A362" i="4"/>
  <c r="A363" i="4"/>
  <c r="A364" i="4"/>
  <c r="A365" i="4"/>
  <c r="A366" i="4"/>
  <c r="A367" i="4"/>
  <c r="A368" i="4"/>
  <c r="A369" i="4"/>
  <c r="A370" i="4"/>
  <c r="A371" i="4"/>
  <c r="A372" i="4"/>
  <c r="A373" i="4"/>
  <c r="A374" i="4"/>
  <c r="A375" i="4"/>
  <c r="A376" i="4"/>
  <c r="A377" i="4"/>
  <c r="A378" i="4"/>
  <c r="A379" i="4"/>
  <c r="A380" i="4"/>
  <c r="A381" i="4"/>
  <c r="A382" i="4"/>
  <c r="A383" i="4"/>
  <c r="A384" i="4"/>
  <c r="A385" i="4"/>
  <c r="A386" i="4"/>
  <c r="A387" i="4"/>
  <c r="A388" i="4"/>
  <c r="A389" i="4"/>
  <c r="A390" i="4"/>
  <c r="A391" i="4"/>
  <c r="A392" i="4"/>
  <c r="A393" i="4"/>
  <c r="A394" i="4"/>
  <c r="A395" i="4"/>
  <c r="A396" i="4"/>
  <c r="A397" i="4"/>
  <c r="A398" i="4"/>
  <c r="A399" i="4"/>
  <c r="A400" i="4"/>
  <c r="A401" i="4"/>
  <c r="A402" i="4"/>
  <c r="A403" i="4"/>
  <c r="A404" i="4"/>
  <c r="A405" i="4"/>
  <c r="A406" i="4"/>
  <c r="A407" i="4"/>
  <c r="A408" i="4"/>
  <c r="A409" i="4"/>
  <c r="A410" i="4"/>
  <c r="A411" i="4"/>
  <c r="A412" i="4"/>
  <c r="A413" i="4"/>
  <c r="A414" i="4"/>
  <c r="A415" i="4"/>
  <c r="A416" i="4"/>
  <c r="A417" i="4"/>
  <c r="A418" i="4"/>
  <c r="A419" i="4"/>
  <c r="A420" i="4"/>
  <c r="A421" i="4"/>
  <c r="A422" i="4"/>
  <c r="A423" i="4"/>
  <c r="A424" i="4"/>
  <c r="A425" i="4"/>
  <c r="A426" i="4"/>
  <c r="A427" i="4"/>
  <c r="A428" i="4"/>
  <c r="A429" i="4"/>
  <c r="A430" i="4"/>
  <c r="A431" i="4"/>
  <c r="A432" i="4"/>
  <c r="A433" i="4"/>
  <c r="A434" i="4"/>
  <c r="A435" i="4"/>
  <c r="A436" i="4"/>
  <c r="A437" i="4"/>
  <c r="A438" i="4"/>
  <c r="A439" i="4"/>
  <c r="A440" i="4"/>
  <c r="A441" i="4"/>
  <c r="A442" i="4"/>
  <c r="A443" i="4"/>
  <c r="A444" i="4"/>
  <c r="A445" i="4"/>
  <c r="A446" i="4"/>
  <c r="A447" i="4"/>
  <c r="A448" i="4"/>
  <c r="A449" i="4"/>
  <c r="A450" i="4"/>
  <c r="A451" i="4"/>
  <c r="A452" i="4"/>
  <c r="A453" i="4"/>
  <c r="A454" i="4"/>
  <c r="A455" i="4"/>
  <c r="A456" i="4"/>
  <c r="A457" i="4"/>
  <c r="A458" i="4"/>
  <c r="A459" i="4"/>
  <c r="A460" i="4"/>
  <c r="A461" i="4"/>
  <c r="A462" i="4"/>
  <c r="A463" i="4"/>
  <c r="A464" i="4"/>
  <c r="A465" i="4"/>
  <c r="A466" i="4"/>
  <c r="A467" i="4"/>
  <c r="A468" i="4"/>
  <c r="A469" i="4"/>
  <c r="A470" i="4"/>
  <c r="A471" i="4"/>
  <c r="A472" i="4"/>
  <c r="A473" i="4"/>
  <c r="A474" i="4"/>
  <c r="A475" i="4"/>
  <c r="A476" i="4"/>
  <c r="A477" i="4"/>
  <c r="A478" i="4"/>
  <c r="A479" i="4"/>
  <c r="A480" i="4"/>
  <c r="A481" i="4"/>
  <c r="A482" i="4"/>
  <c r="A483" i="4"/>
  <c r="A484" i="4"/>
  <c r="A485" i="4"/>
  <c r="A486" i="4"/>
  <c r="A487" i="4"/>
  <c r="A488" i="4"/>
  <c r="A489" i="4"/>
  <c r="A490" i="4"/>
  <c r="A491" i="4"/>
  <c r="A492" i="4"/>
  <c r="A493" i="4"/>
  <c r="A494" i="4"/>
  <c r="A495" i="4"/>
  <c r="A496" i="4"/>
  <c r="A497" i="4"/>
  <c r="A498" i="4"/>
  <c r="A499" i="4"/>
  <c r="A500" i="4"/>
  <c r="A501" i="4"/>
  <c r="A502" i="4"/>
  <c r="A503" i="4"/>
  <c r="A504" i="4"/>
  <c r="A505" i="4"/>
  <c r="A506" i="4"/>
  <c r="A507" i="4"/>
  <c r="A508" i="4"/>
  <c r="A509" i="4"/>
  <c r="A510" i="4"/>
  <c r="O479" i="4"/>
  <c r="O478" i="4"/>
  <c r="O477" i="4"/>
  <c r="O476" i="4"/>
  <c r="N1008" i="3"/>
  <c r="N1007" i="3"/>
  <c r="N1006" i="3"/>
  <c r="N1005" i="3"/>
  <c r="N1004" i="3"/>
  <c r="N1003" i="3"/>
  <c r="N1002" i="3"/>
  <c r="N1001" i="3"/>
  <c r="B5" i="4"/>
  <c r="O281" i="4"/>
  <c r="N281" i="4"/>
  <c r="N256" i="4"/>
  <c r="N251" i="4"/>
  <c r="O248" i="4"/>
  <c r="N248" i="4"/>
  <c r="O247" i="4"/>
  <c r="N247" i="4"/>
  <c r="O245" i="4"/>
  <c r="N245" i="4"/>
  <c r="O142" i="4"/>
  <c r="O57" i="4"/>
  <c r="O56" i="4"/>
  <c r="O55" i="4"/>
  <c r="O54" i="4"/>
  <c r="O53" i="4"/>
  <c r="O52" i="4"/>
  <c r="O51" i="4"/>
  <c r="O716" i="3"/>
  <c r="N605" i="3"/>
  <c r="K583" i="3"/>
  <c r="K582" i="3"/>
  <c r="K581" i="3"/>
  <c r="O5" i="4" l="1"/>
  <c r="N5" i="4"/>
  <c r="N558" i="3"/>
  <c r="N557" i="3"/>
  <c r="N556" i="3"/>
  <c r="N555" i="3"/>
  <c r="N554" i="3"/>
  <c r="O383" i="3"/>
  <c r="O149" i="3"/>
  <c r="O148" i="3"/>
  <c r="O5" i="3" s="1"/>
  <c r="O5" i="2"/>
  <c r="N206" i="2"/>
  <c r="N5" i="2" s="1"/>
  <c r="N205" i="2"/>
  <c r="N204" i="2"/>
  <c r="B5" i="2"/>
  <c r="N5" i="3" l="1"/>
</calcChain>
</file>

<file path=xl/sharedStrings.xml><?xml version="1.0" encoding="utf-8"?>
<sst xmlns="http://schemas.openxmlformats.org/spreadsheetml/2006/main" count="23840" uniqueCount="8192">
  <si>
    <r>
      <t>2026년도 건설공사 발주계획</t>
    </r>
    <r>
      <rPr>
        <b/>
        <sz val="24"/>
        <color rgb="FFFF0000"/>
        <rFont val="HY헤드라인M"/>
        <family val="1"/>
        <charset val="129"/>
      </rPr>
      <t xml:space="preserve"> </t>
    </r>
    <r>
      <rPr>
        <b/>
        <sz val="20"/>
        <color rgb="FFFF0000"/>
        <rFont val="HY헤드라인M"/>
        <family val="3"/>
        <charset val="129"/>
      </rPr>
      <t>(</t>
    </r>
    <r>
      <rPr>
        <b/>
        <sz val="20"/>
        <color rgb="FFFF0000"/>
        <rFont val="맑은 고딕"/>
        <family val="3"/>
        <charset val="129"/>
        <scheme val="major"/>
      </rPr>
      <t>도</t>
    </r>
    <r>
      <rPr>
        <b/>
        <sz val="20"/>
        <color rgb="FFFF0000"/>
        <rFont val="HY헤드라인M"/>
        <family val="3"/>
        <charset val="129"/>
      </rPr>
      <t>)</t>
    </r>
    <phoneticPr fontId="3" type="noConversion"/>
  </si>
  <si>
    <t>(단위 : 백만원)</t>
    <phoneticPr fontId="3" type="noConversion"/>
  </si>
  <si>
    <t>연번</t>
    <phoneticPr fontId="3" type="noConversion"/>
  </si>
  <si>
    <t>기관명</t>
    <phoneticPr fontId="3" type="noConversion"/>
  </si>
  <si>
    <t>부서명
①</t>
    <phoneticPr fontId="3" type="noConversion"/>
  </si>
  <si>
    <t>담당자</t>
    <phoneticPr fontId="3" type="noConversion"/>
  </si>
  <si>
    <t>연락처</t>
    <phoneticPr fontId="3" type="noConversion"/>
  </si>
  <si>
    <t>구분
②</t>
    <phoneticPr fontId="3" type="noConversion"/>
  </si>
  <si>
    <t>공종
③</t>
    <phoneticPr fontId="3" type="noConversion"/>
  </si>
  <si>
    <t>사업(공사)명</t>
    <phoneticPr fontId="3" type="noConversion"/>
  </si>
  <si>
    <t>위치</t>
    <phoneticPr fontId="3" type="noConversion"/>
  </si>
  <si>
    <t>사업(공사)규모
④</t>
    <phoneticPr fontId="3" type="noConversion"/>
  </si>
  <si>
    <t>발주시기</t>
    <phoneticPr fontId="3" type="noConversion"/>
  </si>
  <si>
    <t>사업기간</t>
    <phoneticPr fontId="3" type="noConversion"/>
  </si>
  <si>
    <t>공사비(백만원)</t>
    <phoneticPr fontId="3" type="noConversion"/>
  </si>
  <si>
    <t>공정률(%)</t>
    <phoneticPr fontId="3" type="noConversion"/>
  </si>
  <si>
    <t>비고</t>
    <phoneticPr fontId="3" type="noConversion"/>
  </si>
  <si>
    <t>착공일</t>
    <phoneticPr fontId="3" type="noConversion"/>
  </si>
  <si>
    <t>준공일</t>
    <phoneticPr fontId="3" type="noConversion"/>
  </si>
  <si>
    <t>총공사비⑤</t>
    <phoneticPr fontId="3" type="noConversion"/>
  </si>
  <si>
    <t>2026년도 
공사비</t>
    <phoneticPr fontId="3" type="noConversion"/>
  </si>
  <si>
    <t>25년말</t>
    <phoneticPr fontId="3" type="noConversion"/>
  </si>
  <si>
    <t>26년말</t>
    <phoneticPr fontId="3" type="noConversion"/>
  </si>
  <si>
    <t>계</t>
    <phoneticPr fontId="3" type="noConversion"/>
  </si>
  <si>
    <t>경상남도</t>
    <phoneticPr fontId="3" type="noConversion"/>
  </si>
  <si>
    <t>행정과</t>
    <phoneticPr fontId="3" type="noConversion"/>
  </si>
  <si>
    <t>전현준</t>
    <phoneticPr fontId="3" type="noConversion"/>
  </si>
  <si>
    <t>211-3637</t>
    <phoneticPr fontId="3" type="noConversion"/>
  </si>
  <si>
    <t>신규</t>
    <phoneticPr fontId="3" type="noConversion"/>
  </si>
  <si>
    <t>문화 및 집회시설</t>
    <phoneticPr fontId="3" type="noConversion"/>
  </si>
  <si>
    <t>경남 역사문화공원 건립</t>
    <phoneticPr fontId="3" type="noConversion"/>
  </si>
  <si>
    <t>경남 창원시 성산구 용호동 59, 60</t>
    <phoneticPr fontId="3" type="noConversion"/>
  </si>
  <si>
    <t>홍보관 건립 A=1,000㎡, 리모델링 2동, 조경공사 15,084.1㎡</t>
    <phoneticPr fontId="3" type="noConversion"/>
  </si>
  <si>
    <t>2026. 6.</t>
    <phoneticPr fontId="3" type="noConversion"/>
  </si>
  <si>
    <t>해양항만과</t>
    <phoneticPr fontId="3" type="noConversion"/>
  </si>
  <si>
    <t>김선익</t>
    <phoneticPr fontId="3" type="noConversion"/>
  </si>
  <si>
    <t>211-3944</t>
    <phoneticPr fontId="3" type="noConversion"/>
  </si>
  <si>
    <t>계속</t>
    <phoneticPr fontId="3" type="noConversion"/>
  </si>
  <si>
    <t>항만시설</t>
    <phoneticPr fontId="3" type="noConversion"/>
  </si>
  <si>
    <t>중화항 개발사업</t>
    <phoneticPr fontId="3" type="noConversion"/>
  </si>
  <si>
    <t>통영항 산양읍</t>
    <phoneticPr fontId="3" type="noConversion"/>
  </si>
  <si>
    <t>방파제 L=370m, 소형선부두 L=90m 차도선부두 L=140m 등</t>
    <phoneticPr fontId="3" type="noConversion"/>
  </si>
  <si>
    <t>미정(상반기)</t>
    <phoneticPr fontId="3" type="noConversion"/>
  </si>
  <si>
    <t>통영항  동호만 이안방파제 건설공사</t>
    <phoneticPr fontId="3" type="noConversion"/>
  </si>
  <si>
    <t>통영시 동호동</t>
    <phoneticPr fontId="3" type="noConversion"/>
  </si>
  <si>
    <t>방파제 L=200m</t>
    <phoneticPr fontId="3" type="noConversion"/>
  </si>
  <si>
    <t>2025.10.</t>
    <phoneticPr fontId="3" type="noConversion"/>
  </si>
  <si>
    <t>2028.10.</t>
    <phoneticPr fontId="3" type="noConversion"/>
  </si>
  <si>
    <t>이형노</t>
    <phoneticPr fontId="3" type="noConversion"/>
  </si>
  <si>
    <t>211-3943</t>
    <phoneticPr fontId="3" type="noConversion"/>
  </si>
  <si>
    <t>통영항 당동방파제 건설공사</t>
    <phoneticPr fontId="3" type="noConversion"/>
  </si>
  <si>
    <t xml:space="preserve">통영항 당동 </t>
    <phoneticPr fontId="3" type="noConversion"/>
  </si>
  <si>
    <t>방파제 L=405m</t>
    <phoneticPr fontId="3" type="noConversion"/>
  </si>
  <si>
    <t>삼천포 구항 동방파제 연장공사</t>
    <phoneticPr fontId="3" type="noConversion"/>
  </si>
  <si>
    <t>사천시 서금동</t>
    <phoneticPr fontId="3" type="noConversion"/>
  </si>
  <si>
    <t>방파제 L=300m</t>
    <phoneticPr fontId="3" type="noConversion"/>
  </si>
  <si>
    <t>신은주</t>
    <phoneticPr fontId="3" type="noConversion"/>
  </si>
  <si>
    <t>211-3945</t>
    <phoneticPr fontId="3" type="noConversion"/>
  </si>
  <si>
    <t>삼천포항 모례항 소형선부두 설치공사</t>
    <phoneticPr fontId="3" type="noConversion"/>
  </si>
  <si>
    <t>사천시 향촌동</t>
    <phoneticPr fontId="3" type="noConversion"/>
  </si>
  <si>
    <t>물양장  L=40m</t>
    <phoneticPr fontId="3" type="noConversion"/>
  </si>
  <si>
    <t>삼천포항 소형어선 수용시설 파제제 연장공사</t>
    <phoneticPr fontId="3" type="noConversion"/>
  </si>
  <si>
    <t>사천시 동금동</t>
    <phoneticPr fontId="3" type="noConversion"/>
  </si>
  <si>
    <t>파제제 L=40m</t>
    <phoneticPr fontId="3" type="noConversion"/>
  </si>
  <si>
    <t>통영항 도천수협 소형선부두 설치공사</t>
    <phoneticPr fontId="3" type="noConversion"/>
  </si>
  <si>
    <t>통영시 도천동</t>
    <phoneticPr fontId="3" type="noConversion"/>
  </si>
  <si>
    <t>통영항 가리비 수협 소형선부두 설치공사</t>
    <phoneticPr fontId="3" type="noConversion"/>
  </si>
  <si>
    <t>어촌발전과</t>
    <phoneticPr fontId="3" type="noConversion"/>
  </si>
  <si>
    <t>박성환</t>
    <phoneticPr fontId="3" type="noConversion"/>
  </si>
  <si>
    <t>211-3284</t>
    <phoneticPr fontId="3" type="noConversion"/>
  </si>
  <si>
    <t>성포항 어항시설공사</t>
    <phoneticPr fontId="3" type="noConversion"/>
  </si>
  <si>
    <t>거제시 사등면</t>
    <phoneticPr fontId="3" type="noConversion"/>
  </si>
  <si>
    <t>어항시설공사</t>
    <phoneticPr fontId="3" type="noConversion"/>
  </si>
  <si>
    <t>2026. 6월</t>
    <phoneticPr fontId="3" type="noConversion"/>
  </si>
  <si>
    <t>-</t>
    <phoneticPr fontId="3" type="noConversion"/>
  </si>
  <si>
    <t>공사중</t>
    <phoneticPr fontId="3" type="noConversion"/>
  </si>
  <si>
    <t>권동륜</t>
    <phoneticPr fontId="3" type="noConversion"/>
  </si>
  <si>
    <t>211-3283</t>
    <phoneticPr fontId="3" type="noConversion"/>
  </si>
  <si>
    <t>선소항 어항시설공사</t>
    <phoneticPr fontId="3" type="noConversion"/>
  </si>
  <si>
    <t>남해군 남해읍</t>
    <phoneticPr fontId="3" type="noConversion"/>
  </si>
  <si>
    <t>발주중</t>
    <phoneticPr fontId="3" type="noConversion"/>
  </si>
  <si>
    <t>구노량항 어항시설공사</t>
    <phoneticPr fontId="3" type="noConversion"/>
  </si>
  <si>
    <t>하동군 금남면</t>
    <phoneticPr fontId="3" type="noConversion"/>
  </si>
  <si>
    <t>대벽항 어항시설공사</t>
    <phoneticPr fontId="3" type="noConversion"/>
  </si>
  <si>
    <t>남해군 창선면</t>
    <phoneticPr fontId="3" type="noConversion"/>
  </si>
  <si>
    <t>영운항 어항시설공사</t>
    <phoneticPr fontId="3" type="noConversion"/>
  </si>
  <si>
    <t>통영시 산양읍</t>
    <phoneticPr fontId="3" type="noConversion"/>
  </si>
  <si>
    <t>설계중</t>
    <phoneticPr fontId="3" type="noConversion"/>
  </si>
  <si>
    <t>가배항 어항시설공사</t>
    <phoneticPr fontId="3" type="noConversion"/>
  </si>
  <si>
    <t>거제시 동부면</t>
    <phoneticPr fontId="3" type="noConversion"/>
  </si>
  <si>
    <t>미정(하반기)</t>
    <phoneticPr fontId="3" type="noConversion"/>
  </si>
  <si>
    <t>도로과</t>
    <phoneticPr fontId="3" type="noConversion"/>
  </si>
  <si>
    <t>김성현</t>
    <phoneticPr fontId="3" type="noConversion"/>
  </si>
  <si>
    <t>도로</t>
    <phoneticPr fontId="3" type="noConversion"/>
  </si>
  <si>
    <t>한림~생림간 도로건설공사</t>
    <phoneticPr fontId="3" type="noConversion"/>
  </si>
  <si>
    <t>경상남도 김해시 생림면 경동길 9</t>
    <phoneticPr fontId="3" type="noConversion"/>
  </si>
  <si>
    <t>도로개설 L=14.34km, B=20.0m</t>
    <phoneticPr fontId="3" type="noConversion"/>
  </si>
  <si>
    <t>2026년 1월</t>
    <phoneticPr fontId="3" type="noConversion"/>
  </si>
  <si>
    <t>2006.3.15.</t>
  </si>
  <si>
    <t>2029.12.31.</t>
    <phoneticPr fontId="3" type="noConversion"/>
  </si>
  <si>
    <t>최수진</t>
    <phoneticPr fontId="3" type="noConversion"/>
  </si>
  <si>
    <t>대동-매리간 도로건설공사</t>
  </si>
  <si>
    <t>김해시 대동면 예안리 ~ 상동면 매리</t>
  </si>
  <si>
    <t>도로 L=11.44km,  B=19.5m</t>
    <phoneticPr fontId="3" type="noConversion"/>
  </si>
  <si>
    <t>2015. 1. 8.</t>
  </si>
  <si>
    <t>2027. 12. 31.</t>
  </si>
  <si>
    <t>쌍백-봉수간 도로건설공사</t>
  </si>
  <si>
    <t>합천군 쌍백면 평구리 ~ 의령군 봉수면 서암리</t>
  </si>
  <si>
    <t>도로 L=9.7km,  B=11.5m</t>
    <phoneticPr fontId="3" type="noConversion"/>
  </si>
  <si>
    <t>2017. 10. 20.</t>
  </si>
  <si>
    <t>2026. 12. 31.</t>
  </si>
  <si>
    <t>김윤구</t>
    <phoneticPr fontId="3" type="noConversion"/>
  </si>
  <si>
    <t>매리-양산간 도로건설공사</t>
  </si>
  <si>
    <t>김해시 상동면 매리 ~ 양산시 유산동</t>
  </si>
  <si>
    <t>도로 L=9.74km,  B=19.5m</t>
    <phoneticPr fontId="3" type="noConversion"/>
  </si>
  <si>
    <t>2017. 12. 5.</t>
    <phoneticPr fontId="3" type="noConversion"/>
  </si>
  <si>
    <t>2029. 12. 31.</t>
    <phoneticPr fontId="3" type="noConversion"/>
  </si>
  <si>
    <t>이규호</t>
    <phoneticPr fontId="3" type="noConversion"/>
  </si>
  <si>
    <t>칠북-북면간 도로건설공사</t>
  </si>
  <si>
    <t>함안군 칠북면 화천리 ~ 창원시 북면 신촌리</t>
  </si>
  <si>
    <t>도로 L=6.41km, B=18.5m</t>
    <phoneticPr fontId="3" type="noConversion"/>
  </si>
  <si>
    <t>2018. 9. 3.</t>
  </si>
  <si>
    <t>2027. 12. 31.</t>
    <phoneticPr fontId="3" type="noConversion"/>
  </si>
  <si>
    <t>봉강-무안간 도로건설공사</t>
  </si>
  <si>
    <t>창원시 의창구 동읍 봉강리 ~ 밀양시 무안면 성덕리</t>
  </si>
  <si>
    <t>도로 L=8.98km,  B=10.0m</t>
    <phoneticPr fontId="3" type="noConversion"/>
  </si>
  <si>
    <t>2020. 9. 24.</t>
  </si>
  <si>
    <t>김진근</t>
    <phoneticPr fontId="3" type="noConversion"/>
  </si>
  <si>
    <t>송정IC-문동간 도로건설공사</t>
  </si>
  <si>
    <t>거제시 연초면 송정리 ~ 거제시 문동동</t>
  </si>
  <si>
    <t>도로 L=5.77km,  B=20.0m</t>
    <phoneticPr fontId="3" type="noConversion"/>
  </si>
  <si>
    <t>2022. 2. 21.</t>
  </si>
  <si>
    <t>2029. 2. 18.</t>
  </si>
  <si>
    <t>산청-금서간 도로확포장공사</t>
  </si>
  <si>
    <t>산청군 금서면 화계리 ~ 특리</t>
  </si>
  <si>
    <t>도로 L=3.2km,  B=10.0m</t>
    <phoneticPr fontId="3" type="noConversion"/>
  </si>
  <si>
    <t>2021. 4. 20.</t>
  </si>
  <si>
    <t>2026. 3.</t>
    <phoneticPr fontId="3" type="noConversion"/>
  </si>
  <si>
    <t>무안-신법간 도로건설공사</t>
  </si>
  <si>
    <t>창녕군 부곡면 수다리 ~ 밀양시 무안면 신법리</t>
  </si>
  <si>
    <t>도로 L=5.9km,  B=10.0m</t>
    <phoneticPr fontId="3" type="noConversion"/>
  </si>
  <si>
    <t>2023. 4. 26.</t>
  </si>
  <si>
    <t>2028. 4. 23.</t>
  </si>
  <si>
    <t>곤양-서포간 도로확포장공사</t>
  </si>
  <si>
    <t>사천시 곤양면 성내리 ~ 서포면 구평리</t>
  </si>
  <si>
    <t>도로 L=6.1km,  B=10.0m</t>
    <phoneticPr fontId="3" type="noConversion"/>
  </si>
  <si>
    <t>2024. 2. 5.</t>
  </si>
  <si>
    <t>2028. 2. 3.</t>
    <phoneticPr fontId="3" type="noConversion"/>
  </si>
  <si>
    <t>신법-동산간 도로건설공사</t>
    <phoneticPr fontId="3" type="noConversion"/>
  </si>
  <si>
    <t>밀양시 무안면 신법리 ~ 동산리</t>
    <phoneticPr fontId="3" type="noConversion"/>
  </si>
  <si>
    <t>도로 L=6.96km,  B=10.0m</t>
    <phoneticPr fontId="3" type="noConversion"/>
  </si>
  <si>
    <t xml:space="preserve">2025. 4. </t>
    <phoneticPr fontId="3" type="noConversion"/>
  </si>
  <si>
    <t>2030. 12.</t>
    <phoneticPr fontId="3" type="noConversion"/>
  </si>
  <si>
    <t>하건욱</t>
    <phoneticPr fontId="3" type="noConversion"/>
  </si>
  <si>
    <t>곤양-곤명간 도로건설공사</t>
    <phoneticPr fontId="3" type="noConversion"/>
  </si>
  <si>
    <t>사천시 곤명면 봉계리 ~ 곤양면 성내리</t>
    <phoneticPr fontId="3" type="noConversion"/>
  </si>
  <si>
    <t>도로 L=7.5km</t>
    <phoneticPr fontId="3" type="noConversion"/>
  </si>
  <si>
    <t>2030. 11.</t>
    <phoneticPr fontId="3" type="noConversion"/>
  </si>
  <si>
    <t>최재화</t>
    <phoneticPr fontId="3" type="noConversion"/>
  </si>
  <si>
    <t>악양~묵계간 도로건설공사</t>
  </si>
  <si>
    <t>하동군 악양면 등촌리 일원</t>
  </si>
  <si>
    <t>도로 L=3.04km, B=8.5m
교량 1개소, 터널1개소</t>
    <phoneticPr fontId="3" type="noConversion"/>
  </si>
  <si>
    <t>2022.03.02.</t>
  </si>
  <si>
    <t>2028.7.</t>
    <phoneticPr fontId="3" type="noConversion"/>
  </si>
  <si>
    <t>조상태</t>
    <phoneticPr fontId="3" type="noConversion"/>
  </si>
  <si>
    <t>남산~휴천간 도로건설공사</t>
  </si>
  <si>
    <t>함양군 함양읍 이은리 일월</t>
  </si>
  <si>
    <t>도로 L=1.62km,  B=9.5m ~ 12.75</t>
    <phoneticPr fontId="3" type="noConversion"/>
  </si>
  <si>
    <t>2018.06.25.</t>
  </si>
  <si>
    <t>2026.12.23.</t>
  </si>
  <si>
    <t>김지홍</t>
    <phoneticPr fontId="3" type="noConversion"/>
  </si>
  <si>
    <t>초전~대곡간(2) 도로건설공사</t>
    <phoneticPr fontId="3" type="noConversion"/>
  </si>
  <si>
    <t>진주시 집현면 장흥리 일원</t>
  </si>
  <si>
    <t>도로 L=5.22km,  B=20.0m</t>
    <phoneticPr fontId="3" type="noConversion"/>
  </si>
  <si>
    <t>2018.06.27.</t>
  </si>
  <si>
    <t>2028.06.24.</t>
    <phoneticPr fontId="3" type="noConversion"/>
  </si>
  <si>
    <t>유성훈</t>
    <phoneticPr fontId="3" type="noConversion"/>
  </si>
  <si>
    <t>평암~둔덕간 도로건설공사</t>
  </si>
  <si>
    <t>마산합포구 진전면 고사리 일원</t>
  </si>
  <si>
    <t>도로 L=6.24km,  B=9.5m</t>
    <phoneticPr fontId="3" type="noConversion"/>
  </si>
  <si>
    <t>2017.07.12.</t>
  </si>
  <si>
    <t>2028.12.31.</t>
    <phoneticPr fontId="3" type="noConversion"/>
  </si>
  <si>
    <t>정기범</t>
    <phoneticPr fontId="3" type="noConversion"/>
  </si>
  <si>
    <t>가회~신등간(2) 도로건설공사</t>
    <phoneticPr fontId="3" type="noConversion"/>
  </si>
  <si>
    <t>합천군 가회면 함방리 일원</t>
  </si>
  <si>
    <t>도로 L=3.09km, B=9.5m</t>
    <phoneticPr fontId="3" type="noConversion"/>
  </si>
  <si>
    <t>2022.08.24.</t>
  </si>
  <si>
    <t>2028.07.28.</t>
    <phoneticPr fontId="3" type="noConversion"/>
  </si>
  <si>
    <t>대곡-설매간 도로확포장공사</t>
    <phoneticPr fontId="3" type="noConversion"/>
  </si>
  <si>
    <t>진주시 대곡면 설매리 일원</t>
    <phoneticPr fontId="3" type="noConversion"/>
  </si>
  <si>
    <t>도로 L=0.4km, B=8.5m</t>
    <phoneticPr fontId="3" type="noConversion"/>
  </si>
  <si>
    <t>2022.11.29.</t>
    <phoneticPr fontId="3" type="noConversion"/>
  </si>
  <si>
    <t>2026.11.22.</t>
    <phoneticPr fontId="3" type="noConversion"/>
  </si>
  <si>
    <t>경상남도</t>
  </si>
  <si>
    <t>도로과</t>
  </si>
  <si>
    <t>이정형</t>
    <phoneticPr fontId="3" type="noConversion"/>
  </si>
  <si>
    <t>계속</t>
  </si>
  <si>
    <t>도로</t>
  </si>
  <si>
    <t>한내~덕곡(1) 도로확포장공사</t>
  </si>
  <si>
    <t>고성군 동해면 내곡리~외곡리 일원</t>
  </si>
  <si>
    <t>도로확포장 L=2.5km, B=17.5m(4차로)</t>
  </si>
  <si>
    <t>2017. 5. 22.</t>
    <phoneticPr fontId="3" type="noConversion"/>
  </si>
  <si>
    <t>2026.12.31.</t>
    <phoneticPr fontId="3" type="noConversion"/>
  </si>
  <si>
    <t>무안~내이(3)간 도로확포장공사</t>
    <phoneticPr fontId="3" type="noConversion"/>
  </si>
  <si>
    <t>밀양시 무안면 마흘리 일원</t>
    <phoneticPr fontId="3" type="noConversion"/>
  </si>
  <si>
    <t>도로 L=1.02km, B=18.5m</t>
    <phoneticPr fontId="3" type="noConversion"/>
  </si>
  <si>
    <t>2025. 1. 6.</t>
    <phoneticPr fontId="3" type="noConversion"/>
  </si>
  <si>
    <t>2027. 1. 5.</t>
    <phoneticPr fontId="3" type="noConversion"/>
  </si>
  <si>
    <t>보건행정과</t>
    <phoneticPr fontId="3" type="noConversion"/>
  </si>
  <si>
    <t>박정혜</t>
    <phoneticPr fontId="3" type="noConversion"/>
  </si>
  <si>
    <t>211-4943</t>
    <phoneticPr fontId="3" type="noConversion"/>
  </si>
  <si>
    <t>의료시설</t>
    <phoneticPr fontId="3" type="noConversion"/>
  </si>
  <si>
    <t>경상남도 서부의료원 설립 사업
(건축, 전기, 통신, 소방, 기계)</t>
    <phoneticPr fontId="3" type="noConversion"/>
  </si>
  <si>
    <t>진주시 정촌면 대축리</t>
    <phoneticPr fontId="3" type="noConversion"/>
  </si>
  <si>
    <t xml:space="preserve">연면적 30860.98㎡ </t>
    <phoneticPr fontId="3" type="noConversion"/>
  </si>
  <si>
    <t>2026. 9월</t>
    <phoneticPr fontId="3" type="noConversion"/>
  </si>
  <si>
    <t>2026.11.</t>
    <phoneticPr fontId="3" type="noConversion"/>
  </si>
  <si>
    <t>2029.8.</t>
    <phoneticPr fontId="3" type="noConversion"/>
  </si>
  <si>
    <t>수자원과</t>
    <phoneticPr fontId="3" type="noConversion"/>
  </si>
  <si>
    <t>미정</t>
    <phoneticPr fontId="3" type="noConversion"/>
  </si>
  <si>
    <t>211-6805</t>
    <phoneticPr fontId="3" type="noConversion"/>
  </si>
  <si>
    <t>하천</t>
    <phoneticPr fontId="3" type="noConversion"/>
  </si>
  <si>
    <t xml:space="preserve">하림지구 하천재해예방사업 </t>
    <phoneticPr fontId="3" type="noConversion"/>
  </si>
  <si>
    <t>함안군 군북면</t>
    <phoneticPr fontId="3" type="noConversion"/>
  </si>
  <si>
    <t>하천정비 L=1.75km</t>
  </si>
  <si>
    <t>2026.06월</t>
    <phoneticPr fontId="3" type="noConversion"/>
  </si>
  <si>
    <t>2026.08월</t>
    <phoneticPr fontId="3" type="noConversion"/>
  </si>
  <si>
    <t>2028.06월</t>
    <phoneticPr fontId="3" type="noConversion"/>
  </si>
  <si>
    <t>미정</t>
  </si>
  <si>
    <t xml:space="preserve">진전1지구 하천재해예방사업 </t>
    <phoneticPr fontId="3" type="noConversion"/>
  </si>
  <si>
    <t>창원시 진전면</t>
    <phoneticPr fontId="3" type="noConversion"/>
  </si>
  <si>
    <t>하천정비 L=5.00km</t>
  </si>
  <si>
    <t>2029.06월</t>
    <phoneticPr fontId="3" type="noConversion"/>
  </si>
  <si>
    <t xml:space="preserve">죽동지구 하천재해예방사업 </t>
    <phoneticPr fontId="3" type="noConversion"/>
  </si>
  <si>
    <t>창원시 동읍</t>
    <phoneticPr fontId="3" type="noConversion"/>
  </si>
  <si>
    <t>하천정비 L=4.25km</t>
  </si>
  <si>
    <t>2026.09월</t>
    <phoneticPr fontId="3" type="noConversion"/>
  </si>
  <si>
    <t>2026.11월</t>
    <phoneticPr fontId="3" type="noConversion"/>
  </si>
  <si>
    <t>2029.09월</t>
    <phoneticPr fontId="3" type="noConversion"/>
  </si>
  <si>
    <t xml:space="preserve">초전지구 하천재해예방사업 </t>
    <phoneticPr fontId="3" type="noConversion"/>
  </si>
  <si>
    <t>밀양시 청도면</t>
    <phoneticPr fontId="3" type="noConversion"/>
  </si>
  <si>
    <t>하천정비 L=2.89km</t>
  </si>
  <si>
    <t>2026.09월</t>
  </si>
  <si>
    <t xml:space="preserve">내조지구 하천재해예방사업 </t>
    <phoneticPr fontId="3" type="noConversion"/>
  </si>
  <si>
    <t>의령군 칠곡면</t>
    <phoneticPr fontId="3" type="noConversion"/>
  </si>
  <si>
    <t>하천정비 L=3.45km</t>
  </si>
  <si>
    <t xml:space="preserve">월현지구 하천재해예방사업 </t>
    <phoneticPr fontId="3" type="noConversion"/>
  </si>
  <si>
    <t>의령군 정곡면</t>
    <phoneticPr fontId="3" type="noConversion"/>
  </si>
  <si>
    <t>하천정비 L=2.28km</t>
  </si>
  <si>
    <t xml:space="preserve">구미지구 하천재해예방사업 </t>
    <phoneticPr fontId="3" type="noConversion"/>
  </si>
  <si>
    <t>창녕군 대지면</t>
    <phoneticPr fontId="3" type="noConversion"/>
  </si>
  <si>
    <t xml:space="preserve">도천지구 하천재해예방사업 </t>
    <phoneticPr fontId="3" type="noConversion"/>
  </si>
  <si>
    <t>창녕군 도천면</t>
    <phoneticPr fontId="3" type="noConversion"/>
  </si>
  <si>
    <t>하천정비 L=2.09km</t>
  </si>
  <si>
    <t xml:space="preserve">관곡지구 하천재해예방사업 </t>
    <phoneticPr fontId="3" type="noConversion"/>
  </si>
  <si>
    <t>창녕군 계성면</t>
    <phoneticPr fontId="3" type="noConversion"/>
  </si>
  <si>
    <t>하천정비 L=2.04km</t>
  </si>
  <si>
    <t>소방예산장비과</t>
    <phoneticPr fontId="3" type="noConversion"/>
  </si>
  <si>
    <t>양명철</t>
    <phoneticPr fontId="3" type="noConversion"/>
  </si>
  <si>
    <t>211-5694</t>
    <phoneticPr fontId="3" type="noConversion"/>
  </si>
  <si>
    <t>건축</t>
    <phoneticPr fontId="3" type="noConversion"/>
  </si>
  <si>
    <t>양산소방서 119구조대 신축</t>
    <phoneticPr fontId="3" type="noConversion"/>
  </si>
  <si>
    <t>양산시 동면 석산리 1478-6</t>
    <phoneticPr fontId="3" type="noConversion"/>
  </si>
  <si>
    <t>연면적 992.29</t>
    <phoneticPr fontId="3" type="noConversion"/>
  </si>
  <si>
    <t>2026. 3월</t>
    <phoneticPr fontId="3" type="noConversion"/>
  </si>
  <si>
    <t>2027. 3월</t>
    <phoneticPr fontId="3" type="noConversion"/>
  </si>
  <si>
    <t>이민우</t>
    <phoneticPr fontId="3" type="noConversion"/>
  </si>
  <si>
    <t>211-5695</t>
    <phoneticPr fontId="3" type="noConversion"/>
  </si>
  <si>
    <t>함양소방서 산악구조대 신축</t>
    <phoneticPr fontId="3" type="noConversion"/>
  </si>
  <si>
    <t>함양군 마천면 군자리 66-2</t>
    <phoneticPr fontId="3" type="noConversion"/>
  </si>
  <si>
    <t>연면적 978.61</t>
    <phoneticPr fontId="3" type="noConversion"/>
  </si>
  <si>
    <t>거제소방서</t>
    <phoneticPr fontId="3" type="noConversion"/>
  </si>
  <si>
    <t>김현기</t>
    <phoneticPr fontId="3" type="noConversion"/>
  </si>
  <si>
    <t>689-9223</t>
    <phoneticPr fontId="3" type="noConversion"/>
  </si>
  <si>
    <t>거제소방서 사등119
안전센터 증축</t>
    <phoneticPr fontId="3" type="noConversion"/>
  </si>
  <si>
    <t>거제시 사등면 덕호해안길 63</t>
    <phoneticPr fontId="3" type="noConversion"/>
  </si>
  <si>
    <t>증축 40</t>
    <phoneticPr fontId="3" type="noConversion"/>
  </si>
  <si>
    <t>2026. 4월</t>
    <phoneticPr fontId="3" type="noConversion"/>
  </si>
  <si>
    <t>거제소방서 장승포119안전센터 증축</t>
    <phoneticPr fontId="3" type="noConversion"/>
  </si>
  <si>
    <t>거제시 능포로 77</t>
    <phoneticPr fontId="3" type="noConversion"/>
  </si>
  <si>
    <t>증축 36</t>
    <phoneticPr fontId="3" type="noConversion"/>
  </si>
  <si>
    <t>거창소방서</t>
  </si>
  <si>
    <t>양경호</t>
  </si>
  <si>
    <t>940-9223</t>
  </si>
  <si>
    <t>청사</t>
  </si>
  <si>
    <t>거창소방서 고제면 전담의용소방대 
청사 신축공사</t>
  </si>
  <si>
    <t>거창군 고제면 농산리 758-6</t>
  </si>
  <si>
    <t>연면적 197.74㎡
지상1층. 1동</t>
  </si>
  <si>
    <t>2026. 1월</t>
  </si>
  <si>
    <t>2025. 9. 22.</t>
  </si>
  <si>
    <t>2026. 3월</t>
  </si>
  <si>
    <t>경상남도농업기술원</t>
    <phoneticPr fontId="3" type="noConversion"/>
  </si>
  <si>
    <t>김아영</t>
    <phoneticPr fontId="3" type="noConversion"/>
  </si>
  <si>
    <t>254-1616</t>
    <phoneticPr fontId="3" type="noConversion"/>
  </si>
  <si>
    <t>시설</t>
    <phoneticPr fontId="3" type="noConversion"/>
  </si>
  <si>
    <t>시설작물 수경재배용 연구온실 개선</t>
    <phoneticPr fontId="3" type="noConversion"/>
  </si>
  <si>
    <t>창원시 의창구 대산면 진남로 149</t>
    <phoneticPr fontId="3" type="noConversion"/>
  </si>
  <si>
    <t>온실 개선 1식</t>
    <phoneticPr fontId="3" type="noConversion"/>
  </si>
  <si>
    <t>심순애</t>
    <phoneticPr fontId="3" type="noConversion"/>
  </si>
  <si>
    <t>254-1614</t>
    <phoneticPr fontId="3" type="noConversion"/>
  </si>
  <si>
    <t>에너지 절감 스마트 연구온실 개선</t>
    <phoneticPr fontId="3" type="noConversion"/>
  </si>
  <si>
    <t>정경진</t>
    <phoneticPr fontId="3" type="noConversion"/>
  </si>
  <si>
    <t>254-1615</t>
    <phoneticPr fontId="3" type="noConversion"/>
  </si>
  <si>
    <t>국화 재배시험용 온실 개선</t>
    <phoneticPr fontId="3" type="noConversion"/>
  </si>
  <si>
    <t>이상은</t>
    <phoneticPr fontId="3" type="noConversion"/>
  </si>
  <si>
    <t>254-1693</t>
    <phoneticPr fontId="3" type="noConversion"/>
  </si>
  <si>
    <t>도라지 스마트연구동 구축</t>
    <phoneticPr fontId="3" type="noConversion"/>
  </si>
  <si>
    <t>함양군 안의면 약초시험장길 9</t>
    <phoneticPr fontId="3" type="noConversion"/>
  </si>
  <si>
    <t>스마트팜 1식</t>
    <phoneticPr fontId="3" type="noConversion"/>
  </si>
  <si>
    <t>경상남도농업기술원</t>
  </si>
  <si>
    <t>김종원</t>
  </si>
  <si>
    <t>254-1972</t>
  </si>
  <si>
    <t>신규</t>
  </si>
  <si>
    <t>건축물</t>
  </si>
  <si>
    <t xml:space="preserve">그린바이오연구소 옥상 방수용 지붕 공사 </t>
  </si>
  <si>
    <t>진주시 집현면 남강로 1851</t>
  </si>
  <si>
    <t>연구소 옥상 780㎡</t>
    <phoneticPr fontId="3" type="noConversion"/>
  </si>
  <si>
    <t>2026. 4월</t>
  </si>
  <si>
    <t>2026. 6월</t>
  </si>
  <si>
    <t>남해대학</t>
    <phoneticPr fontId="3" type="noConversion"/>
  </si>
  <si>
    <t>김유나</t>
    <phoneticPr fontId="3" type="noConversion"/>
  </si>
  <si>
    <t>254-2432</t>
    <phoneticPr fontId="3" type="noConversion"/>
  </si>
  <si>
    <t>교육연구시설</t>
    <phoneticPr fontId="3" type="noConversion"/>
  </si>
  <si>
    <t>경남도립남해대학 기숙사 현대화 사업</t>
    <phoneticPr fontId="3" type="noConversion"/>
  </si>
  <si>
    <t>경남남해군남해읍
화전로78번길30</t>
    <phoneticPr fontId="3" type="noConversion"/>
  </si>
  <si>
    <t>지하1층,지상3층
연면적5,544m2</t>
    <phoneticPr fontId="3" type="noConversion"/>
  </si>
  <si>
    <t>2026. 7월</t>
    <phoneticPr fontId="3" type="noConversion"/>
  </si>
  <si>
    <t>윤성철</t>
    <phoneticPr fontId="3" type="noConversion"/>
  </si>
  <si>
    <t>254-2433</t>
    <phoneticPr fontId="3" type="noConversion"/>
  </si>
  <si>
    <t>학생회관방수공사</t>
    <phoneticPr fontId="3" type="noConversion"/>
  </si>
  <si>
    <t>옥상:490m2</t>
    <phoneticPr fontId="3" type="noConversion"/>
  </si>
  <si>
    <t>항공정비실습동
태양광발전시설
설치사업</t>
    <phoneticPr fontId="3" type="noConversion"/>
  </si>
  <si>
    <t>태양광발전시설 72.6kw 
설치면적:327.6m2</t>
    <phoneticPr fontId="3" type="noConversion"/>
  </si>
  <si>
    <t>대학시설물석면
교체공사</t>
    <phoneticPr fontId="3" type="noConversion"/>
  </si>
  <si>
    <t>4개동 9,230.88m2</t>
    <phoneticPr fontId="3" type="noConversion"/>
  </si>
  <si>
    <t>2026. 8월</t>
    <phoneticPr fontId="3" type="noConversion"/>
  </si>
  <si>
    <t>산림환경연구원</t>
    <phoneticPr fontId="3" type="noConversion"/>
  </si>
  <si>
    <t>사봉석</t>
    <phoneticPr fontId="3" type="noConversion"/>
  </si>
  <si>
    <t>254-3826</t>
    <phoneticPr fontId="3" type="noConversion"/>
  </si>
  <si>
    <t>문화시설</t>
    <phoneticPr fontId="3" type="noConversion"/>
  </si>
  <si>
    <t>산림박물관 천장공사</t>
    <phoneticPr fontId="3" type="noConversion"/>
  </si>
  <si>
    <t xml:space="preserve">진주시 이반성면 수목원로 386 </t>
    <phoneticPr fontId="3" type="noConversion"/>
  </si>
  <si>
    <t>산림박물관 고압배전반</t>
    <phoneticPr fontId="3" type="noConversion"/>
  </si>
  <si>
    <t>고압배전반 6대
(변압기 2대 포함)</t>
    <phoneticPr fontId="3" type="noConversion"/>
  </si>
  <si>
    <t>2026. 2월</t>
    <phoneticPr fontId="3" type="noConversion"/>
  </si>
  <si>
    <t>공태석</t>
    <phoneticPr fontId="3" type="noConversion"/>
  </si>
  <si>
    <t>254-3862</t>
    <phoneticPr fontId="3" type="noConversion"/>
  </si>
  <si>
    <t>산림</t>
    <phoneticPr fontId="3" type="noConversion"/>
  </si>
  <si>
    <t>무장애 나눔길</t>
    <phoneticPr fontId="3" type="noConversion"/>
  </si>
  <si>
    <t>진주시 이반성면 수목원로 386</t>
    <phoneticPr fontId="3" type="noConversion"/>
  </si>
  <si>
    <t>하늘다리 L=300m B=2~3m
관람로 L=1,400m B=2~3m</t>
    <phoneticPr fontId="3" type="noConversion"/>
  </si>
  <si>
    <t>2026. 4~5월</t>
    <phoneticPr fontId="3" type="noConversion"/>
  </si>
  <si>
    <t>2026. 5월</t>
    <phoneticPr fontId="3" type="noConversion"/>
  </si>
  <si>
    <t>2026. 12월</t>
    <phoneticPr fontId="3" type="noConversion"/>
  </si>
  <si>
    <t>이지원</t>
    <phoneticPr fontId="3" type="noConversion"/>
  </si>
  <si>
    <t>254-3924</t>
    <phoneticPr fontId="3" type="noConversion"/>
  </si>
  <si>
    <t>2026년 사방댐사업</t>
    <phoneticPr fontId="3" type="noConversion"/>
  </si>
  <si>
    <t>창원</t>
    <phoneticPr fontId="3" type="noConversion"/>
  </si>
  <si>
    <t>사방댐 1개소</t>
    <phoneticPr fontId="3" type="noConversion"/>
  </si>
  <si>
    <t>이지원</t>
  </si>
  <si>
    <t>254-3924</t>
  </si>
  <si>
    <t>2026년 사방댐사업</t>
  </si>
  <si>
    <t>창원</t>
  </si>
  <si>
    <t>사방댐 1개소</t>
  </si>
  <si>
    <t>2026. 2월</t>
  </si>
  <si>
    <t>안수지</t>
    <phoneticPr fontId="3" type="noConversion"/>
  </si>
  <si>
    <t>254-3913</t>
    <phoneticPr fontId="3" type="noConversion"/>
  </si>
  <si>
    <t>진주</t>
    <phoneticPr fontId="3" type="noConversion"/>
  </si>
  <si>
    <t>김의진</t>
    <phoneticPr fontId="3" type="noConversion"/>
  </si>
  <si>
    <t>254-3923</t>
    <phoneticPr fontId="3" type="noConversion"/>
  </si>
  <si>
    <t>통영</t>
    <phoneticPr fontId="3" type="noConversion"/>
  </si>
  <si>
    <t>김의진</t>
  </si>
  <si>
    <t>254-3923</t>
  </si>
  <si>
    <t>고병진</t>
    <phoneticPr fontId="3" type="noConversion"/>
  </si>
  <si>
    <t>254-3922</t>
    <phoneticPr fontId="3" type="noConversion"/>
  </si>
  <si>
    <t>사천</t>
    <phoneticPr fontId="3" type="noConversion"/>
  </si>
  <si>
    <t>고병진</t>
  </si>
  <si>
    <t>254-3922</t>
  </si>
  <si>
    <t>김해</t>
    <phoneticPr fontId="3" type="noConversion"/>
  </si>
  <si>
    <t>손은주</t>
    <phoneticPr fontId="3" type="noConversion"/>
  </si>
  <si>
    <t>254-3914</t>
    <phoneticPr fontId="3" type="noConversion"/>
  </si>
  <si>
    <t>밀양</t>
    <phoneticPr fontId="3" type="noConversion"/>
  </si>
  <si>
    <t>거제</t>
    <phoneticPr fontId="3" type="noConversion"/>
  </si>
  <si>
    <t>박영미</t>
    <phoneticPr fontId="3" type="noConversion"/>
  </si>
  <si>
    <t>254-3912</t>
    <phoneticPr fontId="3" type="noConversion"/>
  </si>
  <si>
    <t>양산</t>
    <phoneticPr fontId="3" type="noConversion"/>
  </si>
  <si>
    <t>김종문</t>
    <phoneticPr fontId="3" type="noConversion"/>
  </si>
  <si>
    <t>254-3915</t>
    <phoneticPr fontId="3" type="noConversion"/>
  </si>
  <si>
    <t>의령</t>
    <phoneticPr fontId="3" type="noConversion"/>
  </si>
  <si>
    <t>함안</t>
    <phoneticPr fontId="3" type="noConversion"/>
  </si>
  <si>
    <t>창녕</t>
    <phoneticPr fontId="3" type="noConversion"/>
  </si>
  <si>
    <t>고성</t>
    <phoneticPr fontId="3" type="noConversion"/>
  </si>
  <si>
    <t>이준근</t>
    <phoneticPr fontId="3" type="noConversion"/>
  </si>
  <si>
    <t>254-3925</t>
    <phoneticPr fontId="3" type="noConversion"/>
  </si>
  <si>
    <t>남해</t>
    <phoneticPr fontId="3" type="noConversion"/>
  </si>
  <si>
    <t>이준근</t>
  </si>
  <si>
    <t>254-3925</t>
  </si>
  <si>
    <t>하동</t>
    <phoneticPr fontId="3" type="noConversion"/>
  </si>
  <si>
    <t>박찬우</t>
    <phoneticPr fontId="3" type="noConversion"/>
  </si>
  <si>
    <t>254-3932</t>
    <phoneticPr fontId="3" type="noConversion"/>
  </si>
  <si>
    <t>산청</t>
    <phoneticPr fontId="3" type="noConversion"/>
  </si>
  <si>
    <t>정연수</t>
    <phoneticPr fontId="3" type="noConversion"/>
  </si>
  <si>
    <t>254-3934</t>
    <phoneticPr fontId="3" type="noConversion"/>
  </si>
  <si>
    <t>함양</t>
    <phoneticPr fontId="3" type="noConversion"/>
  </si>
  <si>
    <t>한창구</t>
    <phoneticPr fontId="3" type="noConversion"/>
  </si>
  <si>
    <t>254-3933</t>
    <phoneticPr fontId="3" type="noConversion"/>
  </si>
  <si>
    <t>거창</t>
    <phoneticPr fontId="3" type="noConversion"/>
  </si>
  <si>
    <t>한창구</t>
  </si>
  <si>
    <t>254-3933</t>
  </si>
  <si>
    <t>합천</t>
    <phoneticPr fontId="3" type="noConversion"/>
  </si>
  <si>
    <t>2026년 계류보전사업</t>
    <phoneticPr fontId="3" type="noConversion"/>
  </si>
  <si>
    <t>계류보전 1.0km</t>
  </si>
  <si>
    <t>손은주</t>
  </si>
  <si>
    <t>254-3914</t>
  </si>
  <si>
    <t>2026년 산림유역관리사업</t>
    <phoneticPr fontId="3" type="noConversion"/>
  </si>
  <si>
    <t>산림유역관리사업 1개소</t>
  </si>
  <si>
    <t>2026년 도유림 등산로 정비사업</t>
    <phoneticPr fontId="3" type="noConversion"/>
  </si>
  <si>
    <t>등산로정비 5km</t>
    <phoneticPr fontId="3" type="noConversion"/>
  </si>
  <si>
    <t>2025년 도유림 간선임도 신설사업</t>
    <phoneticPr fontId="3" type="noConversion"/>
  </si>
  <si>
    <t>간선임도 2.0km</t>
    <phoneticPr fontId="3" type="noConversion"/>
  </si>
  <si>
    <t>2026년 도유림 임도 구조개량 사업</t>
    <phoneticPr fontId="3" type="noConversion"/>
  </si>
  <si>
    <t>구조개량 2.0km</t>
    <phoneticPr fontId="3" type="noConversion"/>
  </si>
  <si>
    <t>동부도로관리사업소</t>
    <phoneticPr fontId="3" type="noConversion"/>
  </si>
  <si>
    <t>추동춘</t>
    <phoneticPr fontId="3" type="noConversion"/>
  </si>
  <si>
    <t>055-254-4155</t>
    <phoneticPr fontId="3" type="noConversion"/>
  </si>
  <si>
    <t>지방도1077호선 밀양 사연2지구 외 1개소 배수로 정비사업</t>
    <phoneticPr fontId="3" type="noConversion"/>
  </si>
  <si>
    <t>밀양시 단장면 일원</t>
    <phoneticPr fontId="3" type="noConversion"/>
  </si>
  <si>
    <t>배수로 정비 1식</t>
    <phoneticPr fontId="3" type="noConversion"/>
  </si>
  <si>
    <t>26.3월 중</t>
    <phoneticPr fontId="3" type="noConversion"/>
  </si>
  <si>
    <t>26.3월</t>
    <phoneticPr fontId="3" type="noConversion"/>
  </si>
  <si>
    <t>착공 전</t>
    <phoneticPr fontId="3" type="noConversion"/>
  </si>
  <si>
    <t>진종후</t>
    <phoneticPr fontId="3" type="noConversion"/>
  </si>
  <si>
    <t>055-254-4154</t>
    <phoneticPr fontId="3" type="noConversion"/>
  </si>
  <si>
    <t xml:space="preserve">판곡지구 배수로 정비사업 </t>
    <phoneticPr fontId="3" type="noConversion"/>
  </si>
  <si>
    <t>고성군 삼산면 일원</t>
    <phoneticPr fontId="3" type="noConversion"/>
  </si>
  <si>
    <t>26.2월 중</t>
    <phoneticPr fontId="3" type="noConversion"/>
  </si>
  <si>
    <t>광재IC 교차로 개선사업</t>
    <phoneticPr fontId="3" type="noConversion"/>
  </si>
  <si>
    <t>김해시 상동면 일원</t>
    <phoneticPr fontId="3" type="noConversion"/>
  </si>
  <si>
    <t>교차로 개선 1식</t>
    <phoneticPr fontId="3" type="noConversion"/>
  </si>
  <si>
    <t>풍화지구 위험절개지 정비사업</t>
    <phoneticPr fontId="3" type="noConversion"/>
  </si>
  <si>
    <t>통영시 산양읍 일원</t>
    <phoneticPr fontId="3" type="noConversion"/>
  </si>
  <si>
    <t>위험절개지 정비 1식</t>
    <phoneticPr fontId="3" type="noConversion"/>
  </si>
  <si>
    <t>지1041호 의령 지정 당성곡마을 앞 교차로 개선사업</t>
    <phoneticPr fontId="3" type="noConversion"/>
  </si>
  <si>
    <t>의령군 지정면 일원</t>
    <phoneticPr fontId="3" type="noConversion"/>
  </si>
  <si>
    <t>지방도1010호선 고성 판곡지구 위험절개지 정비공사</t>
  </si>
  <si>
    <t>임예진</t>
    <phoneticPr fontId="3" type="noConversion"/>
  </si>
  <si>
    <t>055-254-4156</t>
    <phoneticPr fontId="3" type="noConversion"/>
  </si>
  <si>
    <t>국지도 69호선 함포2지구 배수로 정비사업</t>
  </si>
  <si>
    <t>양산시 원동면 일원</t>
    <phoneticPr fontId="3" type="noConversion"/>
  </si>
  <si>
    <t>이승우</t>
    <phoneticPr fontId="3" type="noConversion"/>
  </si>
  <si>
    <t>055-254-4164</t>
    <phoneticPr fontId="3" type="noConversion"/>
  </si>
  <si>
    <t xml:space="preserve">지1007호 신리지구 보도설치공사 </t>
    <phoneticPr fontId="3" type="noConversion"/>
  </si>
  <si>
    <t>고성군 마암면</t>
    <phoneticPr fontId="3" type="noConversion"/>
  </si>
  <si>
    <t>보도설치 1식</t>
    <phoneticPr fontId="3" type="noConversion"/>
  </si>
  <si>
    <t>지1010호 입암지구 굴곡개량사업</t>
    <phoneticPr fontId="3" type="noConversion"/>
  </si>
  <si>
    <t>고성군 하이면 일원</t>
    <phoneticPr fontId="3" type="noConversion"/>
  </si>
  <si>
    <t>이현빈</t>
    <phoneticPr fontId="3" type="noConversion"/>
  </si>
  <si>
    <t>055-254-4163</t>
    <phoneticPr fontId="3" type="noConversion"/>
  </si>
  <si>
    <t>지1008호 남지~아지지구 굴곡개량사업</t>
    <phoneticPr fontId="3" type="noConversion"/>
  </si>
  <si>
    <t>창녕군 남지읍 일원</t>
    <phoneticPr fontId="3" type="noConversion"/>
  </si>
  <si>
    <t>굴곡개량 1식</t>
    <phoneticPr fontId="3" type="noConversion"/>
  </si>
  <si>
    <t>국지69호 고점사거리 보도설치사업</t>
    <phoneticPr fontId="3" type="noConversion"/>
  </si>
  <si>
    <t>고성군 영현면</t>
    <phoneticPr fontId="3" type="noConversion"/>
  </si>
  <si>
    <t>지1009호 침점지구 보도설치사업</t>
    <phoneticPr fontId="3" type="noConversion"/>
  </si>
  <si>
    <t>26.3월 중</t>
  </si>
  <si>
    <t>국지60호 광재사거리 재포장사업</t>
  </si>
  <si>
    <t>재포장 1식</t>
    <phoneticPr fontId="3" type="noConversion"/>
  </si>
  <si>
    <t>지1080호 옥천지구 재포장사업</t>
  </si>
  <si>
    <t>창녕군 창녕읍 일원</t>
    <phoneticPr fontId="3" type="noConversion"/>
  </si>
  <si>
    <t>국지60호 검단지구 재포장사업</t>
    <phoneticPr fontId="3" type="noConversion"/>
  </si>
  <si>
    <t>함안군 칠북면 일원</t>
    <phoneticPr fontId="3" type="noConversion"/>
  </si>
  <si>
    <t>지1010호 거산지구 재포장사업</t>
  </si>
  <si>
    <t>고성군 거류면 일원</t>
    <phoneticPr fontId="3" type="noConversion"/>
  </si>
  <si>
    <t>2026년 상반기 차선도색</t>
  </si>
  <si>
    <t>경상남도 관내 일원</t>
    <phoneticPr fontId="3" type="noConversion"/>
  </si>
  <si>
    <t>차선도색 1식</t>
    <phoneticPr fontId="3" type="noConversion"/>
  </si>
  <si>
    <t>염규진</t>
    <phoneticPr fontId="3" type="noConversion"/>
  </si>
  <si>
    <t>055-254-4174</t>
    <phoneticPr fontId="3" type="noConversion"/>
  </si>
  <si>
    <t>국도79호선 창녕부곡거문 수해복구공사</t>
    <phoneticPr fontId="3" type="noConversion"/>
  </si>
  <si>
    <t>창녕군 부곡면 일원</t>
    <phoneticPr fontId="3" type="noConversion"/>
  </si>
  <si>
    <t>수해복구 1식</t>
    <phoneticPr fontId="3" type="noConversion"/>
  </si>
  <si>
    <t>26.2월</t>
    <phoneticPr fontId="3" type="noConversion"/>
  </si>
  <si>
    <t>이승진</t>
    <phoneticPr fontId="3" type="noConversion"/>
  </si>
  <si>
    <t>055-254-4175</t>
    <phoneticPr fontId="3" type="noConversion"/>
  </si>
  <si>
    <t>국도77호선 고성하일오방 도로시설 정비공사</t>
    <phoneticPr fontId="3" type="noConversion"/>
  </si>
  <si>
    <t>고성군 하일면 일원</t>
    <phoneticPr fontId="3" type="noConversion"/>
  </si>
  <si>
    <t>교통안전시설 정비 1식</t>
    <phoneticPr fontId="3" type="noConversion"/>
  </si>
  <si>
    <t>26.5월 중</t>
    <phoneticPr fontId="3" type="noConversion"/>
  </si>
  <si>
    <t>26.5월</t>
    <phoneticPr fontId="3" type="noConversion"/>
  </si>
  <si>
    <t>국도58호선 밀양부북위양 배수로 정비공사</t>
    <phoneticPr fontId="3" type="noConversion"/>
  </si>
  <si>
    <t>밀양시 부북면 일원</t>
    <phoneticPr fontId="3" type="noConversion"/>
  </si>
  <si>
    <t>배수시설 개선 1식</t>
    <phoneticPr fontId="3" type="noConversion"/>
  </si>
  <si>
    <t>국도79호선 창녕부곡온정 배수시설 정비공사</t>
    <phoneticPr fontId="3" type="noConversion"/>
  </si>
  <si>
    <t>우남규</t>
    <phoneticPr fontId="3" type="noConversion"/>
  </si>
  <si>
    <t>254-4213</t>
    <phoneticPr fontId="3" type="noConversion"/>
  </si>
  <si>
    <t>산인육교 보수공사</t>
    <phoneticPr fontId="3" type="noConversion"/>
  </si>
  <si>
    <t>함안군 산인면</t>
    <phoneticPr fontId="3" type="noConversion"/>
  </si>
  <si>
    <t>교량보수 L=30m</t>
    <phoneticPr fontId="3" type="noConversion"/>
  </si>
  <si>
    <t>이헌준</t>
    <phoneticPr fontId="3" type="noConversion"/>
  </si>
  <si>
    <t>254-4214</t>
    <phoneticPr fontId="3" type="noConversion"/>
  </si>
  <si>
    <t>개곡교 보수공사</t>
    <phoneticPr fontId="3" type="noConversion"/>
  </si>
  <si>
    <t>양산시 동면</t>
    <phoneticPr fontId="3" type="noConversion"/>
  </si>
  <si>
    <t>교량보수 L=280m</t>
    <phoneticPr fontId="3" type="noConversion"/>
  </si>
  <si>
    <t>이동원</t>
    <phoneticPr fontId="3" type="noConversion"/>
  </si>
  <si>
    <t>254-4215</t>
    <phoneticPr fontId="3" type="noConversion"/>
  </si>
  <si>
    <t>시락교 보수공사</t>
    <phoneticPr fontId="3" type="noConversion"/>
  </si>
  <si>
    <t>교량보수 L=47m</t>
    <phoneticPr fontId="3" type="noConversion"/>
  </si>
  <si>
    <t>외간교 보수공사</t>
    <phoneticPr fontId="3" type="noConversion"/>
  </si>
  <si>
    <t>거제시 거제면</t>
    <phoneticPr fontId="3" type="noConversion"/>
  </si>
  <si>
    <t>교량보수 L=30.5m</t>
    <phoneticPr fontId="3" type="noConversion"/>
  </si>
  <si>
    <t>상나전램프교 보수공사</t>
    <phoneticPr fontId="3" type="noConversion"/>
  </si>
  <si>
    <t>김해시 생림면</t>
    <phoneticPr fontId="3" type="noConversion"/>
  </si>
  <si>
    <t>김혜성</t>
    <phoneticPr fontId="3" type="noConversion"/>
  </si>
  <si>
    <t>254-4223</t>
    <phoneticPr fontId="3" type="noConversion"/>
  </si>
  <si>
    <t>청운교 내진보강공사</t>
    <phoneticPr fontId="3" type="noConversion"/>
  </si>
  <si>
    <t>밀양시 부북면</t>
    <phoneticPr fontId="3" type="noConversion"/>
  </si>
  <si>
    <t>교량 내진보강 L=25.2m</t>
    <phoneticPr fontId="3" type="noConversion"/>
  </si>
  <si>
    <t>구기2교 내진보강공사</t>
    <phoneticPr fontId="3" type="noConversion"/>
  </si>
  <si>
    <t>교량 내진보강 L=90.4m</t>
    <phoneticPr fontId="3" type="noConversion"/>
  </si>
  <si>
    <t>서부도로관리사업소</t>
    <phoneticPr fontId="3" type="noConversion"/>
  </si>
  <si>
    <t>최재완</t>
    <phoneticPr fontId="3" type="noConversion"/>
  </si>
  <si>
    <t>055-254-4275</t>
    <phoneticPr fontId="3" type="noConversion"/>
  </si>
  <si>
    <t>지1084호선 거창 둔동지구 배수로 정비공사</t>
    <phoneticPr fontId="3" type="noConversion"/>
  </si>
  <si>
    <t>남상면 둔동리 일원</t>
    <phoneticPr fontId="2" type="noConversion"/>
  </si>
  <si>
    <t>배수로 정비 L = 80m</t>
    <phoneticPr fontId="3" type="noConversion"/>
  </si>
  <si>
    <t>2026.02. 예정</t>
    <phoneticPr fontId="3" type="noConversion"/>
  </si>
  <si>
    <t>2026.02.</t>
    <phoneticPr fontId="3" type="noConversion"/>
  </si>
  <si>
    <t>지1003호선 하동 횡천지구 배수로 정비공사</t>
    <phoneticPr fontId="3" type="noConversion"/>
  </si>
  <si>
    <t>횡천면 횡천리 일원</t>
    <phoneticPr fontId="2" type="noConversion"/>
  </si>
  <si>
    <t>배수로 정비 L = 150m</t>
    <phoneticPr fontId="3" type="noConversion"/>
  </si>
  <si>
    <t>이인희</t>
    <phoneticPr fontId="3" type="noConversion"/>
  </si>
  <si>
    <t>055-254-4273</t>
    <phoneticPr fontId="3" type="noConversion"/>
  </si>
  <si>
    <t>지1014호선 진주 대천지구 배수로 정비공사</t>
    <phoneticPr fontId="3" type="noConversion"/>
  </si>
  <si>
    <t>수곡면 대천리 일원</t>
    <phoneticPr fontId="2" type="noConversion"/>
  </si>
  <si>
    <t>배수로 정비 L = 400m</t>
    <phoneticPr fontId="3" type="noConversion"/>
  </si>
  <si>
    <t>지1024호선 하동 옥종지구 위험절개지 정비공사</t>
    <phoneticPr fontId="3" type="noConversion"/>
  </si>
  <si>
    <t>하동군 옥종면 일원</t>
    <phoneticPr fontId="3" type="noConversion"/>
  </si>
  <si>
    <t>낙석방지망 A = 3,195㎡</t>
    <phoneticPr fontId="3" type="noConversion"/>
  </si>
  <si>
    <t>2026.04.예정</t>
    <phoneticPr fontId="3" type="noConversion"/>
  </si>
  <si>
    <t>2026.04.</t>
    <phoneticPr fontId="3" type="noConversion"/>
  </si>
  <si>
    <t>지1024호선 산청 내곡지구 위험절개지 정비공사</t>
    <phoneticPr fontId="3" type="noConversion"/>
  </si>
  <si>
    <t>산청군 오부면 일원</t>
    <phoneticPr fontId="3" type="noConversion"/>
  </si>
  <si>
    <t>낙석방지망 A = 1,000㎡</t>
    <phoneticPr fontId="3" type="noConversion"/>
  </si>
  <si>
    <t>지1014호선 하동 화개지구 배수로 정비공사</t>
    <phoneticPr fontId="3" type="noConversion"/>
  </si>
  <si>
    <t>하동군 화개면 일원</t>
    <phoneticPr fontId="3" type="noConversion"/>
  </si>
  <si>
    <t>조현우</t>
    <phoneticPr fontId="3" type="noConversion"/>
  </si>
  <si>
    <t>254-4284</t>
    <phoneticPr fontId="3" type="noConversion"/>
  </si>
  <si>
    <t>지1037호선 진주 사봉지구 통행안전차로 정비공사</t>
    <phoneticPr fontId="3" type="noConversion"/>
  </si>
  <si>
    <t>진주시 사봉면</t>
    <phoneticPr fontId="3" type="noConversion"/>
  </si>
  <si>
    <t>통행안전차로 L=500m</t>
    <phoneticPr fontId="3" type="noConversion"/>
  </si>
  <si>
    <t>지1024호선 남해 남상지구 포장도 보수공사</t>
    <phoneticPr fontId="3" type="noConversion"/>
  </si>
  <si>
    <t>남해군 서면</t>
    <phoneticPr fontId="3" type="noConversion"/>
  </si>
  <si>
    <t>도로재포장 L=270m</t>
    <phoneticPr fontId="3" type="noConversion"/>
  </si>
  <si>
    <t>지1009호 진주 삼곡지구 포장도 보수공사</t>
    <phoneticPr fontId="3" type="noConversion"/>
  </si>
  <si>
    <t>진주시 문산읍</t>
    <phoneticPr fontId="3" type="noConversion"/>
  </si>
  <si>
    <t>도로재포장 L=350m</t>
    <phoneticPr fontId="3" type="noConversion"/>
  </si>
  <si>
    <t>이상문</t>
    <phoneticPr fontId="3" type="noConversion"/>
  </si>
  <si>
    <t>254-4294</t>
    <phoneticPr fontId="3" type="noConversion"/>
  </si>
  <si>
    <t>국도24호선 함양백연 도로확포장공사</t>
    <phoneticPr fontId="3" type="noConversion"/>
  </si>
  <si>
    <t>함양군 함양읍 백연리</t>
    <phoneticPr fontId="3" type="noConversion"/>
  </si>
  <si>
    <t>도로확포장 L=335m, B=20.5m</t>
    <phoneticPr fontId="3" type="noConversion"/>
  </si>
  <si>
    <t>25.12.17.</t>
    <phoneticPr fontId="3" type="noConversion"/>
  </si>
  <si>
    <t>26.1. 예정</t>
    <phoneticPr fontId="3" type="noConversion"/>
  </si>
  <si>
    <t>27년 예정</t>
    <phoneticPr fontId="3" type="noConversion"/>
  </si>
  <si>
    <t>미착공</t>
    <phoneticPr fontId="3" type="noConversion"/>
  </si>
  <si>
    <t>이상훈</t>
    <phoneticPr fontId="3" type="noConversion"/>
  </si>
  <si>
    <t>254-4293</t>
    <phoneticPr fontId="3" type="noConversion"/>
  </si>
  <si>
    <t>국도59호선 거창신원와룡 위험도로 개선공사</t>
    <phoneticPr fontId="3" type="noConversion"/>
  </si>
  <si>
    <t>거창군 신원면 와룡리</t>
    <phoneticPr fontId="3" type="noConversion"/>
  </si>
  <si>
    <t>위험도로 개선 L=269.54m, B=10.5m</t>
    <phoneticPr fontId="3" type="noConversion"/>
  </si>
  <si>
    <t>박호재</t>
    <phoneticPr fontId="3" type="noConversion"/>
  </si>
  <si>
    <t>254-4295</t>
    <phoneticPr fontId="3" type="noConversion"/>
  </si>
  <si>
    <t>국도24호선 함양 죽림지구 위험도로 개선공사</t>
    <phoneticPr fontId="3" type="noConversion"/>
  </si>
  <si>
    <t>함양군 함양읍 죽림리</t>
    <phoneticPr fontId="3" type="noConversion"/>
  </si>
  <si>
    <t>위험도로 개선 L=343.3m, B=14m</t>
    <phoneticPr fontId="3" type="noConversion"/>
  </si>
  <si>
    <t>25.12.22</t>
    <phoneticPr fontId="3" type="noConversion"/>
  </si>
  <si>
    <t>국도24호선 함양 용평 도로병목지점 개선공사</t>
    <phoneticPr fontId="3" type="noConversion"/>
  </si>
  <si>
    <t>함양군 함양읍 용평리</t>
    <phoneticPr fontId="3" type="noConversion"/>
  </si>
  <si>
    <t>회전교차로 설치 2개소</t>
    <phoneticPr fontId="3" type="noConversion"/>
  </si>
  <si>
    <t>26.01.</t>
    <phoneticPr fontId="3" type="noConversion"/>
  </si>
  <si>
    <t>미발주</t>
    <phoneticPr fontId="3" type="noConversion"/>
  </si>
  <si>
    <t>국도37호선 고제개명 배수시설 개선사업</t>
    <phoneticPr fontId="3" type="noConversion"/>
  </si>
  <si>
    <t>거창군 고제면 개명리</t>
    <phoneticPr fontId="3" type="noConversion"/>
  </si>
  <si>
    <t>배수시선 개설 L=70m</t>
    <phoneticPr fontId="3" type="noConversion"/>
  </si>
  <si>
    <t>25.12.23.</t>
    <phoneticPr fontId="3" type="noConversion"/>
  </si>
  <si>
    <t>26.5. 예정</t>
    <phoneticPr fontId="3" type="noConversion"/>
  </si>
  <si>
    <t>서희주</t>
    <phoneticPr fontId="3" type="noConversion"/>
  </si>
  <si>
    <t>254-4264</t>
    <phoneticPr fontId="3" type="noConversion"/>
  </si>
  <si>
    <t>교량</t>
    <phoneticPr fontId="3" type="noConversion"/>
  </si>
  <si>
    <t>지1089호선 노곡교 가설공사</t>
    <phoneticPr fontId="3" type="noConversion"/>
  </si>
  <si>
    <t>거창군 신원면 수원리 일원</t>
    <phoneticPr fontId="3" type="noConversion"/>
  </si>
  <si>
    <t>교량 재가설 1식</t>
    <phoneticPr fontId="3" type="noConversion"/>
  </si>
  <si>
    <t>공사비
미확정</t>
    <phoneticPr fontId="3" type="noConversion"/>
  </si>
  <si>
    <t>서정래</t>
    <phoneticPr fontId="3" type="noConversion"/>
  </si>
  <si>
    <t>254-4263</t>
    <phoneticPr fontId="3" type="noConversion"/>
  </si>
  <si>
    <t>지1014호선 단암교 재해복구공사</t>
    <phoneticPr fontId="3" type="noConversion"/>
  </si>
  <si>
    <t>하동군 옥종면 월횡리 일원</t>
    <phoneticPr fontId="3" type="noConversion"/>
  </si>
  <si>
    <t>국지도60호선 먹음교 재가설공사</t>
    <phoneticPr fontId="3" type="noConversion"/>
  </si>
  <si>
    <t>합천군 가회면 덕촌리 일원</t>
    <phoneticPr fontId="3" type="noConversion"/>
  </si>
  <si>
    <t>국지도58호선 사천대교 보수공사</t>
    <phoneticPr fontId="3" type="noConversion"/>
  </si>
  <si>
    <t>사천시 용현면 주문리 일원</t>
    <phoneticPr fontId="3" type="noConversion"/>
  </si>
  <si>
    <t>교량 보수공사 1식
L=2,145m</t>
    <phoneticPr fontId="3" type="noConversion"/>
  </si>
  <si>
    <t>2026. 10월</t>
    <phoneticPr fontId="3" type="noConversion"/>
  </si>
  <si>
    <t>지1084호선 위천교 보수공사</t>
    <phoneticPr fontId="3" type="noConversion"/>
  </si>
  <si>
    <t>함양군 함양읍 용평리 일원</t>
    <phoneticPr fontId="3" type="noConversion"/>
  </si>
  <si>
    <t>교량 보수공사 1식
L=210.8m</t>
    <phoneticPr fontId="3" type="noConversion"/>
  </si>
  <si>
    <t>지1001호선 덕천교 보수공사</t>
    <phoneticPr fontId="3" type="noConversion"/>
  </si>
  <si>
    <t>진주시 수곡면 원외리 일원</t>
    <phoneticPr fontId="3" type="noConversion"/>
  </si>
  <si>
    <t>교량 보수공사 1식
L=240m</t>
    <phoneticPr fontId="3" type="noConversion"/>
  </si>
  <si>
    <t>지1049호선 유수교 보수공사</t>
    <phoneticPr fontId="3" type="noConversion"/>
  </si>
  <si>
    <t>진주시 내동면 유수리 일원</t>
    <phoneticPr fontId="3" type="noConversion"/>
  </si>
  <si>
    <t>교량 보수공사 1식
L=160m</t>
    <phoneticPr fontId="3" type="noConversion"/>
  </si>
  <si>
    <t>지1005호선 두양교 보수공사</t>
    <phoneticPr fontId="3" type="noConversion"/>
  </si>
  <si>
    <t>하동군 옥종면 두양리 일원</t>
    <phoneticPr fontId="3" type="noConversion"/>
  </si>
  <si>
    <t>교량 보수공사 1식
L=135.5m</t>
    <phoneticPr fontId="3" type="noConversion"/>
  </si>
  <si>
    <t>지1034호선 영전교 보수공사</t>
    <phoneticPr fontId="3" type="noConversion"/>
  </si>
  <si>
    <t>합천군 율곡면 영전리 일원</t>
    <phoneticPr fontId="3" type="noConversion"/>
  </si>
  <si>
    <t>교량 보수공사 1식
L=270m</t>
    <phoneticPr fontId="3" type="noConversion"/>
  </si>
  <si>
    <t>항만관리사업소</t>
  </si>
  <si>
    <t>조성환</t>
    <phoneticPr fontId="3" type="noConversion"/>
  </si>
  <si>
    <t>254-4326</t>
    <phoneticPr fontId="3" type="noConversion"/>
  </si>
  <si>
    <t>항만</t>
    <phoneticPr fontId="3" type="noConversion"/>
  </si>
  <si>
    <t>부잔교(함선) 유지보수공사</t>
    <phoneticPr fontId="3" type="noConversion"/>
  </si>
  <si>
    <t>통영항, 삼천포항 일원</t>
    <phoneticPr fontId="3" type="noConversion"/>
  </si>
  <si>
    <t>마산7호, 통영3·12호, 장승포4호</t>
    <phoneticPr fontId="3" type="noConversion"/>
  </si>
  <si>
    <t>2026. 4.</t>
    <phoneticPr fontId="3" type="noConversion"/>
  </si>
  <si>
    <t>2026.   6.</t>
    <phoneticPr fontId="3" type="noConversion"/>
  </si>
  <si>
    <t>254-4326</t>
  </si>
  <si>
    <t>항만</t>
  </si>
  <si>
    <t>동방파제 앞 수중TTP 항로표지 설치공사</t>
    <phoneticPr fontId="3" type="noConversion"/>
  </si>
  <si>
    <t>삼천포구항 동방파제(경남 사천시 서금동 127-12 일원)</t>
    <phoneticPr fontId="3" type="noConversion"/>
  </si>
  <si>
    <t>항로표지 설치 1식</t>
    <phoneticPr fontId="3" type="noConversion"/>
  </si>
  <si>
    <t>2026. 3</t>
    <phoneticPr fontId="3" type="noConversion"/>
  </si>
  <si>
    <t>항운노조 삼천포연락사무소 내진보강공사</t>
    <phoneticPr fontId="3" type="noConversion"/>
  </si>
  <si>
    <t>삼천포항 항운노조 삼천포연락사무소 일원 (신항만1길79)</t>
    <phoneticPr fontId="3" type="noConversion"/>
  </si>
  <si>
    <t>내진보강공사 1식 (A=309.54㎡, 1층)</t>
    <phoneticPr fontId="3" type="noConversion"/>
  </si>
  <si>
    <t>2026. 4</t>
    <phoneticPr fontId="3" type="noConversion"/>
  </si>
  <si>
    <t>2026. 5.</t>
    <phoneticPr fontId="3" type="noConversion"/>
  </si>
  <si>
    <t>2026. 12.</t>
    <phoneticPr fontId="3" type="noConversion"/>
  </si>
  <si>
    <t>옥포항 친수시설 정비공사</t>
    <phoneticPr fontId="3" type="noConversion"/>
  </si>
  <si>
    <t>옥포수변공원(경남 거제시 옥포동 1978-1 일원)</t>
    <phoneticPr fontId="3" type="noConversion"/>
  </si>
  <si>
    <t>친수시설 정비 1식 (도막포장 A=2,000㎡ 외)</t>
    <phoneticPr fontId="3" type="noConversion"/>
  </si>
  <si>
    <r>
      <t>2026년도 건설공사 발주계획</t>
    </r>
    <r>
      <rPr>
        <b/>
        <sz val="24"/>
        <color rgb="FFFF0000"/>
        <rFont val="HY헤드라인M"/>
        <family val="1"/>
        <charset val="129"/>
      </rPr>
      <t xml:space="preserve"> </t>
    </r>
    <r>
      <rPr>
        <b/>
        <sz val="20"/>
        <color rgb="FFFF0000"/>
        <rFont val="HY헤드라인M"/>
        <family val="3"/>
        <charset val="129"/>
      </rPr>
      <t>(시·군)</t>
    </r>
    <phoneticPr fontId="3" type="noConversion"/>
  </si>
  <si>
    <t>진주시</t>
  </si>
  <si>
    <t>회계과</t>
  </si>
  <si>
    <t>김수진</t>
  </si>
  <si>
    <t>749-8394</t>
  </si>
  <si>
    <t>시청사 건물 내부 공용부 벽면 도장공사</t>
    <phoneticPr fontId="3" type="noConversion"/>
  </si>
  <si>
    <t>진주시 상대동</t>
    <phoneticPr fontId="3" type="noConversion"/>
  </si>
  <si>
    <t>공용부 벽면 도장</t>
    <phoneticPr fontId="3" type="noConversion"/>
  </si>
  <si>
    <t>시청사 지하3층 주차장 정비사업</t>
    <phoneticPr fontId="3" type="noConversion"/>
  </si>
  <si>
    <t>지하3층 주차장 정비</t>
    <phoneticPr fontId="3" type="noConversion"/>
  </si>
  <si>
    <t>노혜라</t>
  </si>
  <si>
    <t>749-8393</t>
  </si>
  <si>
    <t>대평면 복지회관 석면 해체·제거사업</t>
    <phoneticPr fontId="3" type="noConversion"/>
  </si>
  <si>
    <t>진주시 대평면</t>
    <phoneticPr fontId="3" type="noConversion"/>
  </si>
  <si>
    <t>석면 해체·제거</t>
    <phoneticPr fontId="3" type="noConversion"/>
  </si>
  <si>
    <t>진주시</t>
    <phoneticPr fontId="3" type="noConversion"/>
  </si>
  <si>
    <t>투자유치과</t>
    <phoneticPr fontId="3" type="noConversion"/>
  </si>
  <si>
    <t>마상혜</t>
    <phoneticPr fontId="3" type="noConversion"/>
  </si>
  <si>
    <t>749-8154</t>
    <phoneticPr fontId="3" type="noConversion"/>
  </si>
  <si>
    <t>체육시설</t>
    <phoneticPr fontId="3" type="noConversion"/>
  </si>
  <si>
    <t>정촌 체육시설(수영장) 건립사업</t>
    <phoneticPr fontId="3" type="noConversion"/>
  </si>
  <si>
    <t>진주시 정촌면 예하리 1383-2</t>
    <phoneticPr fontId="3" type="noConversion"/>
  </si>
  <si>
    <t>2027. 10.</t>
    <phoneticPr fontId="3" type="noConversion"/>
  </si>
  <si>
    <t>일자리경제과</t>
    <phoneticPr fontId="3" type="noConversion"/>
  </si>
  <si>
    <t>김연주</t>
    <phoneticPr fontId="3" type="noConversion"/>
  </si>
  <si>
    <t>749-8184</t>
    <phoneticPr fontId="3" type="noConversion"/>
  </si>
  <si>
    <t>뉴실버세대를 위한 
Re-Born센터 설치사업</t>
    <phoneticPr fontId="3" type="noConversion"/>
  </si>
  <si>
    <t>진주시 봉곡동 6-25</t>
    <phoneticPr fontId="3" type="noConversion"/>
  </si>
  <si>
    <t xml:space="preserve">리모델링 1식(4층, 연면적 749.23㎡) </t>
    <phoneticPr fontId="3" type="noConversion"/>
  </si>
  <si>
    <t>2026. 1.</t>
    <phoneticPr fontId="3" type="noConversion"/>
  </si>
  <si>
    <t>손병도</t>
    <phoneticPr fontId="3" type="noConversion"/>
  </si>
  <si>
    <t>749-8169</t>
    <phoneticPr fontId="3" type="noConversion"/>
  </si>
  <si>
    <t>시장 보수</t>
    <phoneticPr fontId="3" type="noConversion"/>
  </si>
  <si>
    <t>중앙시장 환경개선 공사</t>
    <phoneticPr fontId="3" type="noConversion"/>
  </si>
  <si>
    <t>대안동 중앙시장 어시장 일원</t>
    <phoneticPr fontId="3" type="noConversion"/>
  </si>
  <si>
    <t>지붕 개량, 기둥 보강, 도로 보수 등</t>
    <phoneticPr fontId="3" type="noConversion"/>
  </si>
  <si>
    <t>문화예술과</t>
    <phoneticPr fontId="3" type="noConversion"/>
  </si>
  <si>
    <t>허성문</t>
    <phoneticPr fontId="3" type="noConversion"/>
  </si>
  <si>
    <t>749-8557</t>
    <phoneticPr fontId="3" type="noConversion"/>
  </si>
  <si>
    <t>건축물</t>
    <phoneticPr fontId="3" type="noConversion"/>
  </si>
  <si>
    <t>문화창작센터 조성사업</t>
    <phoneticPr fontId="3" type="noConversion"/>
  </si>
  <si>
    <t>강남동 245-36</t>
    <phoneticPr fontId="3" type="noConversion"/>
  </si>
  <si>
    <t>2026. 9.</t>
    <phoneticPr fontId="3" type="noConversion"/>
  </si>
  <si>
    <t>2026. 10.</t>
    <phoneticPr fontId="3" type="noConversion"/>
  </si>
  <si>
    <t>2027. 3.</t>
    <phoneticPr fontId="3" type="noConversion"/>
  </si>
  <si>
    <t>관광시설</t>
    <phoneticPr fontId="3" type="noConversion"/>
  </si>
  <si>
    <t>진주성 대사지(해자) 조성사업</t>
    <phoneticPr fontId="3" type="noConversion"/>
  </si>
  <si>
    <t>중안동 14-9, 남성동 3-1</t>
    <phoneticPr fontId="3" type="noConversion"/>
  </si>
  <si>
    <t>문화유산과</t>
    <phoneticPr fontId="3" type="noConversion"/>
  </si>
  <si>
    <t>안찬모</t>
    <phoneticPr fontId="3" type="noConversion"/>
  </si>
  <si>
    <t>749-8366</t>
    <phoneticPr fontId="3" type="noConversion"/>
  </si>
  <si>
    <t>국가유산</t>
    <phoneticPr fontId="3" type="noConversion"/>
  </si>
  <si>
    <t xml:space="preserve">진주성 시설물 정비 </t>
    <phoneticPr fontId="3" type="noConversion"/>
  </si>
  <si>
    <t>진주성 일원</t>
    <phoneticPr fontId="3" type="noConversion"/>
  </si>
  <si>
    <t xml:space="preserve"> - 공북문 매표소 철거 및 이전 설치 운영
 - 모의당 시설 개보수
 - 창렬사 관리동 등 정비</t>
    <phoneticPr fontId="3" type="noConversion"/>
  </si>
  <si>
    <t>2027. 5.</t>
    <phoneticPr fontId="3" type="noConversion"/>
  </si>
  <si>
    <t>진주 옥봉성당 지붕보수공사</t>
    <phoneticPr fontId="3" type="noConversion"/>
  </si>
  <si>
    <t>진주시 옥봉동 443</t>
    <phoneticPr fontId="3" type="noConversion"/>
  </si>
  <si>
    <t>진주 향교 사교당 지붕보수 및
서무 주변 석축 보수 공사</t>
    <phoneticPr fontId="3" type="noConversion"/>
  </si>
  <si>
    <t>진주시 옥봉동 232-1</t>
    <phoneticPr fontId="3" type="noConversion"/>
  </si>
  <si>
    <t>향교(A=35.28㎡) 사교당 지붕보수 및 
서무 주변 석축(L=30m) 보수</t>
    <phoneticPr fontId="3" type="noConversion"/>
  </si>
  <si>
    <t>관광진흥과</t>
    <phoneticPr fontId="3" type="noConversion"/>
  </si>
  <si>
    <t>박수철</t>
    <phoneticPr fontId="3" type="noConversion"/>
  </si>
  <si>
    <t>749-8598</t>
    <phoneticPr fontId="3" type="noConversion"/>
  </si>
  <si>
    <t>유등빛담소 건립사업</t>
    <phoneticPr fontId="3" type="noConversion"/>
  </si>
  <si>
    <t>진주시 평거동 691-12</t>
    <phoneticPr fontId="3" type="noConversion"/>
  </si>
  <si>
    <t>주7동, 지상2층, 연면적 4,543.62㎡</t>
    <phoneticPr fontId="3" type="noConversion"/>
  </si>
  <si>
    <t>2027. 9.</t>
    <phoneticPr fontId="3" type="noConversion"/>
  </si>
  <si>
    <t>도시재생과</t>
    <phoneticPr fontId="3" type="noConversion"/>
  </si>
  <si>
    <t>김민환</t>
    <phoneticPr fontId="3" type="noConversion"/>
  </si>
  <si>
    <t>055-749-8037</t>
    <phoneticPr fontId="3" type="noConversion"/>
  </si>
  <si>
    <t>신축</t>
    <phoneticPr fontId="3" type="noConversion"/>
  </si>
  <si>
    <t>글로컬 어울림센터 조성</t>
    <phoneticPr fontId="3" type="noConversion"/>
  </si>
  <si>
    <t>진주시 상대동 275-26번지 일원(현. 자유시장 공영주차장)</t>
    <phoneticPr fontId="3" type="noConversion"/>
  </si>
  <si>
    <t>신축 1식
(지상 2층, 연면적 640㎡)</t>
    <phoneticPr fontId="3" type="noConversion"/>
  </si>
  <si>
    <t>2026. 상반기</t>
    <phoneticPr fontId="3" type="noConversion"/>
  </si>
  <si>
    <t>글로컬 콘텐츠 스토어 조성</t>
    <phoneticPr fontId="3" type="noConversion"/>
  </si>
  <si>
    <t>진주시 상대동 733-2번지 일원</t>
    <phoneticPr fontId="3" type="noConversion"/>
  </si>
  <si>
    <t>신축 1식
(지상 2층, 연면적 344㎡)</t>
    <phoneticPr fontId="3" type="noConversion"/>
  </si>
  <si>
    <t>정화연</t>
    <phoneticPr fontId="3" type="noConversion"/>
  </si>
  <si>
    <t>749-8580</t>
    <phoneticPr fontId="3" type="noConversion"/>
  </si>
  <si>
    <t>진주 상상리메이크센터 건립 공사(건축)(2차분)</t>
    <phoneticPr fontId="3" type="noConversion"/>
  </si>
  <si>
    <t>장대동 58-1 일원</t>
    <phoneticPr fontId="3" type="noConversion"/>
  </si>
  <si>
    <t>연면적 9,785.66㎡, 지하1~지상6층</t>
    <phoneticPr fontId="3" type="noConversion"/>
  </si>
  <si>
    <t>2027. 1.</t>
    <phoneticPr fontId="3" type="noConversion"/>
  </si>
  <si>
    <t>노인복지과</t>
    <phoneticPr fontId="3" type="noConversion"/>
  </si>
  <si>
    <t>박태영</t>
    <phoneticPr fontId="3" type="noConversion"/>
  </si>
  <si>
    <t>749-8494</t>
    <phoneticPr fontId="3" type="noConversion"/>
  </si>
  <si>
    <t>노인여가복지시설(경로당)</t>
    <phoneticPr fontId="3" type="noConversion"/>
  </si>
  <si>
    <t>천전동 길마루경로당 건립 공사</t>
    <phoneticPr fontId="3" type="noConversion"/>
  </si>
  <si>
    <t>진주시 망경동 447-24</t>
    <phoneticPr fontId="3" type="noConversion"/>
  </si>
  <si>
    <t>건축면적 88.88㎡ 신축</t>
    <phoneticPr fontId="3" type="noConversion"/>
  </si>
  <si>
    <t>2026. 2.</t>
    <phoneticPr fontId="3" type="noConversion"/>
  </si>
  <si>
    <t>명시이월 사업</t>
    <phoneticPr fontId="3" type="noConversion"/>
  </si>
  <si>
    <t>상대동 동진경로당 건립 공사</t>
    <phoneticPr fontId="3" type="noConversion"/>
  </si>
  <si>
    <t>진주시 상대동 301-49</t>
    <phoneticPr fontId="3" type="noConversion"/>
  </si>
  <si>
    <t>건축면적 96.99㎡ 신축</t>
    <phoneticPr fontId="3" type="noConversion"/>
  </si>
  <si>
    <t>명석면 계원경로당 건립 공사</t>
    <phoneticPr fontId="3" type="noConversion"/>
  </si>
  <si>
    <t>진주시 명석면 계원리 299-1 외 1필지</t>
    <phoneticPr fontId="3" type="noConversion"/>
  </si>
  <si>
    <t>건축면적 100㎡ 개축</t>
    <phoneticPr fontId="3" type="noConversion"/>
  </si>
  <si>
    <t>아동보육과</t>
    <phoneticPr fontId="3" type="noConversion"/>
  </si>
  <si>
    <t>이창준</t>
    <phoneticPr fontId="3" type="noConversion"/>
  </si>
  <si>
    <t>749-3612</t>
    <phoneticPr fontId="3" type="noConversion"/>
  </si>
  <si>
    <t>방수</t>
    <phoneticPr fontId="3" type="noConversion"/>
  </si>
  <si>
    <t>육아종합지원센터 옥상정원 방수공사</t>
    <phoneticPr fontId="3" type="noConversion"/>
  </si>
  <si>
    <t>진주시 남강로1436번길 17</t>
    <phoneticPr fontId="3" type="noConversion"/>
  </si>
  <si>
    <t>옥상정원 철거 및 방수
563.4㎡</t>
    <phoneticPr fontId="3" type="noConversion"/>
  </si>
  <si>
    <t>건축과</t>
    <phoneticPr fontId="3" type="noConversion"/>
  </si>
  <si>
    <t>이지혜</t>
    <phoneticPr fontId="3" type="noConversion"/>
  </si>
  <si>
    <t>749-8858</t>
    <phoneticPr fontId="3" type="noConversion"/>
  </si>
  <si>
    <t>구조물해체공사</t>
    <phoneticPr fontId="3" type="noConversion"/>
  </si>
  <si>
    <t>빈집철거지원사업 철거공사</t>
    <phoneticPr fontId="3" type="noConversion"/>
  </si>
  <si>
    <t>진주시 관내 도시빈집</t>
    <phoneticPr fontId="3" type="noConversion"/>
  </si>
  <si>
    <t>도시빈집 14개동</t>
    <phoneticPr fontId="3" type="noConversion"/>
  </si>
  <si>
    <t>2026. 11.</t>
    <phoneticPr fontId="3" type="noConversion"/>
  </si>
  <si>
    <t>농어촌빈집정비지원사업 철거공사</t>
    <phoneticPr fontId="3" type="noConversion"/>
  </si>
  <si>
    <t>진주시 관내 농촌빈집</t>
    <phoneticPr fontId="3" type="noConversion"/>
  </si>
  <si>
    <t>농촌빈집 16개동</t>
    <phoneticPr fontId="3" type="noConversion"/>
  </si>
  <si>
    <t>공공시설추진단</t>
    <phoneticPr fontId="3" type="noConversion"/>
  </si>
  <si>
    <t>제종인</t>
    <phoneticPr fontId="3" type="noConversion"/>
  </si>
  <si>
    <t>749-8802</t>
    <phoneticPr fontId="3" type="noConversion"/>
  </si>
  <si>
    <t>보건소 신청사 건립</t>
    <phoneticPr fontId="3" type="noConversion"/>
  </si>
  <si>
    <t>진주시 초전동 360-1</t>
    <phoneticPr fontId="3" type="noConversion"/>
  </si>
  <si>
    <t>연면적 8,725㎡
지하1층 ~ 지상3층</t>
    <phoneticPr fontId="3" type="noConversion"/>
  </si>
  <si>
    <t>2028. 1.</t>
    <phoneticPr fontId="3" type="noConversion"/>
  </si>
  <si>
    <t>안희지</t>
    <phoneticPr fontId="3" type="noConversion"/>
  </si>
  <si>
    <t>749-8811</t>
    <phoneticPr fontId="3" type="noConversion"/>
  </si>
  <si>
    <t>상평산단 휴폐업공장
청년창업공간
리모델링 조성</t>
    <phoneticPr fontId="3" type="noConversion"/>
  </si>
  <si>
    <t>진주시 상대동 33-16번지</t>
    <phoneticPr fontId="3" type="noConversion"/>
  </si>
  <si>
    <t>연면적 3,312㎡
지상2층</t>
    <phoneticPr fontId="3" type="noConversion"/>
  </si>
  <si>
    <t>2027. 12.</t>
    <phoneticPr fontId="3" type="noConversion"/>
  </si>
  <si>
    <t>반려동물 지원센터 겁립</t>
    <phoneticPr fontId="3" type="noConversion"/>
  </si>
  <si>
    <t>진주시 판문동 1060번지</t>
    <phoneticPr fontId="3" type="noConversion"/>
  </si>
  <si>
    <t>연면적 1,846㎡
지상1층</t>
    <phoneticPr fontId="3" type="noConversion"/>
  </si>
  <si>
    <t>2026. 7.</t>
    <phoneticPr fontId="3" type="noConversion"/>
  </si>
  <si>
    <t>2027. 7.</t>
    <phoneticPr fontId="3" type="noConversion"/>
  </si>
  <si>
    <t xml:space="preserve">공공시설추진단 </t>
    <phoneticPr fontId="3" type="noConversion"/>
  </si>
  <si>
    <t>김세빈</t>
    <phoneticPr fontId="3" type="noConversion"/>
  </si>
  <si>
    <t>749-8813</t>
    <phoneticPr fontId="3" type="noConversion"/>
  </si>
  <si>
    <t>동물보호센터 건립</t>
    <phoneticPr fontId="3" type="noConversion"/>
  </si>
  <si>
    <t>진주시 판문동 산 167-1</t>
    <phoneticPr fontId="3" type="noConversion"/>
  </si>
  <si>
    <t>연면적 900㎡, 
지하1층~지상1층</t>
    <phoneticPr fontId="3" type="noConversion"/>
  </si>
  <si>
    <t>2026. 8.</t>
    <phoneticPr fontId="3" type="noConversion"/>
  </si>
  <si>
    <t>2027. 8.</t>
    <phoneticPr fontId="3" type="noConversion"/>
  </si>
  <si>
    <t>임주희</t>
    <phoneticPr fontId="3" type="noConversion"/>
  </si>
  <si>
    <t>749-8791</t>
    <phoneticPr fontId="3" type="noConversion"/>
  </si>
  <si>
    <t>금산 청천마을 입구
(농도311호선)
도로 확장공사</t>
    <phoneticPr fontId="3" type="noConversion"/>
  </si>
  <si>
    <t>진주시 금산면 중천리</t>
    <phoneticPr fontId="3" type="noConversion"/>
  </si>
  <si>
    <t>도로 확장 L=30m, B=7m</t>
    <phoneticPr fontId="3" type="noConversion"/>
  </si>
  <si>
    <t>강현지</t>
    <phoneticPr fontId="3" type="noConversion"/>
  </si>
  <si>
    <t>749-8789</t>
    <phoneticPr fontId="3" type="noConversion"/>
  </si>
  <si>
    <t>대곡 봉평마을
진입로 확포장공사</t>
    <phoneticPr fontId="3" type="noConversion"/>
  </si>
  <si>
    <t>진주시 대곡면 와룡리</t>
    <phoneticPr fontId="3" type="noConversion"/>
  </si>
  <si>
    <t>도로확포장 L=200m, B=3.0m → B=5.0m</t>
    <phoneticPr fontId="3" type="noConversion"/>
  </si>
  <si>
    <t>정촌 죽봉교차로~
가좌동 간 도로확장공사</t>
    <phoneticPr fontId="3" type="noConversion"/>
  </si>
  <si>
    <t>진주시 가좌동</t>
    <phoneticPr fontId="3" type="noConversion"/>
  </si>
  <si>
    <t>도로 확포장 및 개선 L=100m, B=4.0m→7.0m</t>
    <phoneticPr fontId="3" type="noConversion"/>
  </si>
  <si>
    <t>장재경로당 일원
도로 개설공사</t>
    <phoneticPr fontId="3" type="noConversion"/>
  </si>
  <si>
    <t>진주시 장재동</t>
    <phoneticPr fontId="3" type="noConversion"/>
  </si>
  <si>
    <t>도로 확장 L=70m, B=5m</t>
    <phoneticPr fontId="3" type="noConversion"/>
  </si>
  <si>
    <t>749-8791</t>
  </si>
  <si>
    <t>금산 사거리
도로개선공사</t>
    <phoneticPr fontId="3" type="noConversion"/>
  </si>
  <si>
    <t>진주시 금산면 장사리</t>
    <phoneticPr fontId="3" type="noConversion"/>
  </si>
  <si>
    <t>지장가옥 철거 1개소, 도로 가각 정비</t>
    <phoneticPr fontId="3" type="noConversion"/>
  </si>
  <si>
    <t>농업기술센터 일원
문산 리도204, 209호선
도로 확포장공사</t>
    <phoneticPr fontId="3" type="noConversion"/>
  </si>
  <si>
    <t>진주시 문산읍 옥산리</t>
    <phoneticPr fontId="3" type="noConversion"/>
  </si>
  <si>
    <t>도로 확포장 L=1.5㎞, B=5.0→6.5~7.0m</t>
    <phoneticPr fontId="3" type="noConversion"/>
  </si>
  <si>
    <t>대평 협소도로 갓길
(보도) 설치공사</t>
    <phoneticPr fontId="3" type="noConversion"/>
  </si>
  <si>
    <t>진주시 대평면 대평리</t>
    <phoneticPr fontId="3" type="noConversion"/>
  </si>
  <si>
    <t>보도 설치 L=250m</t>
    <phoneticPr fontId="3" type="noConversion"/>
  </si>
  <si>
    <t>류현석</t>
    <phoneticPr fontId="3" type="noConversion"/>
  </si>
  <si>
    <t>749-8937</t>
    <phoneticPr fontId="3" type="noConversion"/>
  </si>
  <si>
    <t>금산 덕의마을사거리 회전교차로설치사업</t>
    <phoneticPr fontId="3" type="noConversion"/>
  </si>
  <si>
    <t>진주시 금산면 장사리 일원</t>
    <phoneticPr fontId="3" type="noConversion"/>
  </si>
  <si>
    <t>회전교차로 1개소 설치</t>
    <phoneticPr fontId="3" type="noConversion"/>
  </si>
  <si>
    <t>유현규</t>
    <phoneticPr fontId="3" type="noConversion"/>
  </si>
  <si>
    <t>749-8933</t>
    <phoneticPr fontId="3" type="noConversion"/>
  </si>
  <si>
    <t>교통사고 잦은곳개선사업[남성동인사광장교차로] (전환사업)</t>
    <phoneticPr fontId="3" type="noConversion"/>
  </si>
  <si>
    <t>진주시 인사동 일원</t>
    <phoneticPr fontId="3" type="noConversion"/>
  </si>
  <si>
    <t>도로재포장 L=600m B=8m</t>
    <phoneticPr fontId="3" type="noConversion"/>
  </si>
  <si>
    <t>수곡면 창촌삼거리 안전한보행환경조성사업 (전환사업)</t>
    <phoneticPr fontId="3" type="noConversion"/>
  </si>
  <si>
    <t>수곡면 창촌리 일원</t>
    <phoneticPr fontId="3" type="noConversion"/>
  </si>
  <si>
    <t>도로가각부 개선 1식</t>
    <phoneticPr fontId="3" type="noConversion"/>
  </si>
  <si>
    <t>명신고등학교 일원 도로구조 개선공사</t>
    <phoneticPr fontId="3" type="noConversion"/>
  </si>
  <si>
    <t>진주시 초전동 일원</t>
    <phoneticPr fontId="3" type="noConversion"/>
  </si>
  <si>
    <t>도로구조개선 1식</t>
    <phoneticPr fontId="3" type="noConversion"/>
  </si>
  <si>
    <t>충무공동 주택관리공단 사거리
도로 재포 장공사</t>
    <phoneticPr fontId="3" type="noConversion"/>
  </si>
  <si>
    <t>진주시 충무공동 일원</t>
    <phoneticPr fontId="3" type="noConversion"/>
  </si>
  <si>
    <t>도로 재포장 A=2,930㎡</t>
    <phoneticPr fontId="3" type="noConversion"/>
  </si>
  <si>
    <t>부산교통 본사 ~ 인사광장 방면
도로 재포 장공사</t>
    <phoneticPr fontId="3" type="noConversion"/>
  </si>
  <si>
    <t>도로 재포장 L=500m, B=9m</t>
    <phoneticPr fontId="3" type="noConversion"/>
  </si>
  <si>
    <t>상평동 공단광장~국립공원공단 일원 도로 재포장공사</t>
    <phoneticPr fontId="3" type="noConversion"/>
  </si>
  <si>
    <t>진주시 평거동 일원</t>
    <phoneticPr fontId="3" type="noConversion"/>
  </si>
  <si>
    <t>도로 재포장 L=400m, B=20m</t>
    <phoneticPr fontId="3" type="noConversion"/>
  </si>
  <si>
    <t>류현석</t>
  </si>
  <si>
    <t>749-8937</t>
  </si>
  <si>
    <t>평거동 희망교~신안동 음악분수대 방면 도로 재포장공사</t>
  </si>
  <si>
    <t>진주시 충무공동 일원</t>
  </si>
  <si>
    <t>도로 재포장 L=800m, B=9m</t>
  </si>
  <si>
    <t>2026. 2.</t>
  </si>
  <si>
    <t>2026. 3.</t>
  </si>
  <si>
    <t>충무공동 부영아파트~문산 원촌마을 교차로 일원 도로 재포장공사</t>
  </si>
  <si>
    <t>도로 재포장 A=2,600㎡</t>
  </si>
  <si>
    <t>서영준</t>
    <phoneticPr fontId="3" type="noConversion"/>
  </si>
  <si>
    <t>749-8927</t>
    <phoneticPr fontId="3" type="noConversion"/>
  </si>
  <si>
    <t>남강초등학교 
통학로 정비공사</t>
    <phoneticPr fontId="3" type="noConversion"/>
  </si>
  <si>
    <t>진주시 상대동 
643-1 번지 일원 도로</t>
    <phoneticPr fontId="3" type="noConversion"/>
  </si>
  <si>
    <t>도로확장, 가로수정비
L=200m, B=2.0m</t>
    <phoneticPr fontId="3" type="noConversion"/>
  </si>
  <si>
    <t>진성초등학교 
통학로 정비공사</t>
    <phoneticPr fontId="3" type="noConversion"/>
  </si>
  <si>
    <t>진주시 진성면 상촌리 
508-2 번지 일원 도로</t>
    <phoneticPr fontId="3" type="noConversion"/>
  </si>
  <si>
    <t>도로확장, 가로수정비
L=150m, B=2.0m</t>
    <phoneticPr fontId="3" type="noConversion"/>
  </si>
  <si>
    <t>기후대기과</t>
    <phoneticPr fontId="3" type="noConversion"/>
  </si>
  <si>
    <t>이정훈</t>
    <phoneticPr fontId="3" type="noConversion"/>
  </si>
  <si>
    <t>749-8660</t>
    <phoneticPr fontId="3" type="noConversion"/>
  </si>
  <si>
    <t>충무공동 자전거도로 정비공사</t>
    <phoneticPr fontId="3" type="noConversion"/>
  </si>
  <si>
    <t>자전거도로 정비
L=2km, B=1.5m</t>
    <phoneticPr fontId="3" type="noConversion"/>
  </si>
  <si>
    <t>2026.12.</t>
    <phoneticPr fontId="3" type="noConversion"/>
  </si>
  <si>
    <t>금산 송백 체육시설 자전거도로 개선사업</t>
    <phoneticPr fontId="3" type="noConversion"/>
  </si>
  <si>
    <t>진주시 금산면 일원</t>
    <phoneticPr fontId="3" type="noConversion"/>
  </si>
  <si>
    <t xml:space="preserve">자전거 및 보행자 도로 분리 L=800m </t>
    <phoneticPr fontId="3" type="noConversion"/>
  </si>
  <si>
    <t>환경정책과</t>
    <phoneticPr fontId="3" type="noConversion"/>
  </si>
  <si>
    <t>김경중</t>
    <phoneticPr fontId="3" type="noConversion"/>
  </si>
  <si>
    <t>749-8812</t>
    <phoneticPr fontId="3" type="noConversion"/>
  </si>
  <si>
    <t>진성 진성천(좌안)
재해복구사업</t>
    <phoneticPr fontId="3" type="noConversion"/>
  </si>
  <si>
    <t>진성면 일원</t>
    <phoneticPr fontId="3" type="noConversion"/>
  </si>
  <si>
    <t>현재 설계중</t>
    <phoneticPr fontId="3" type="noConversion"/>
  </si>
  <si>
    <t>2026.3.</t>
    <phoneticPr fontId="3" type="noConversion"/>
  </si>
  <si>
    <t>강시은</t>
    <phoneticPr fontId="3" type="noConversion"/>
  </si>
  <si>
    <t>749-8896</t>
    <phoneticPr fontId="3" type="noConversion"/>
  </si>
  <si>
    <t>자매천 재해복구사업</t>
    <phoneticPr fontId="3" type="noConversion"/>
  </si>
  <si>
    <t>수곡면 일원</t>
    <phoneticPr fontId="3" type="noConversion"/>
  </si>
  <si>
    <t>박성언</t>
    <phoneticPr fontId="3" type="noConversion"/>
  </si>
  <si>
    <t>749-8899</t>
    <phoneticPr fontId="3" type="noConversion"/>
  </si>
  <si>
    <t>수곡천 재해복구사업</t>
    <phoneticPr fontId="3" type="noConversion"/>
  </si>
  <si>
    <t>옹벽블럭 쌓기 L=1,045m</t>
    <phoneticPr fontId="3" type="noConversion"/>
  </si>
  <si>
    <t>대곡천 재해복구사업</t>
    <phoneticPr fontId="3" type="noConversion"/>
  </si>
  <si>
    <t>대곡면 일원</t>
    <phoneticPr fontId="3" type="noConversion"/>
  </si>
  <si>
    <t>옹벽블럭 쌓기 L=330m</t>
    <phoneticPr fontId="3" type="noConversion"/>
  </si>
  <si>
    <t>와룡천 재해복구사업</t>
    <phoneticPr fontId="3" type="noConversion"/>
  </si>
  <si>
    <t>옹벽블럭 쌓기 L=230m</t>
    <phoneticPr fontId="3" type="noConversion"/>
  </si>
  <si>
    <t>김슬기</t>
    <phoneticPr fontId="3" type="noConversion"/>
  </si>
  <si>
    <t>749-8794</t>
    <phoneticPr fontId="3" type="noConversion"/>
  </si>
  <si>
    <t>명석 나불천 재해복구사업</t>
    <phoneticPr fontId="3" type="noConversion"/>
  </si>
  <si>
    <t>명석면 일원</t>
    <phoneticPr fontId="3" type="noConversion"/>
  </si>
  <si>
    <t>하천정비 L=490m</t>
    <phoneticPr fontId="3" type="noConversion"/>
  </si>
  <si>
    <t>2026.5.</t>
    <phoneticPr fontId="3" type="noConversion"/>
  </si>
  <si>
    <t>전지현</t>
    <phoneticPr fontId="3" type="noConversion"/>
  </si>
  <si>
    <t>749-8797</t>
    <phoneticPr fontId="3" type="noConversion"/>
  </si>
  <si>
    <t>명석 왕지천 재해복구사업</t>
    <phoneticPr fontId="3" type="noConversion"/>
  </si>
  <si>
    <t>하천정비 L=360m</t>
    <phoneticPr fontId="3" type="noConversion"/>
  </si>
  <si>
    <t>김용민</t>
    <phoneticPr fontId="3" type="noConversion"/>
  </si>
  <si>
    <t>749-8795</t>
    <phoneticPr fontId="3" type="noConversion"/>
  </si>
  <si>
    <t>명석 오미천 재해복구사업</t>
    <phoneticPr fontId="3" type="noConversion"/>
  </si>
  <si>
    <t>하천정비 L=340m</t>
    <phoneticPr fontId="3" type="noConversion"/>
  </si>
  <si>
    <t>미천 효자천 재해복구사업</t>
    <phoneticPr fontId="3" type="noConversion"/>
  </si>
  <si>
    <t>미천면 일원</t>
    <phoneticPr fontId="3" type="noConversion"/>
  </si>
  <si>
    <t>하천정비 L=150m</t>
    <phoneticPr fontId="3" type="noConversion"/>
  </si>
  <si>
    <t>진성 중촌천 재해복구사업</t>
    <phoneticPr fontId="3" type="noConversion"/>
  </si>
  <si>
    <t>하천정비 L=460m</t>
    <phoneticPr fontId="3" type="noConversion"/>
  </si>
  <si>
    <t>2027.12.</t>
    <phoneticPr fontId="3" type="noConversion"/>
  </si>
  <si>
    <t>집현 지내천 재해복구사업</t>
    <phoneticPr fontId="3" type="noConversion"/>
  </si>
  <si>
    <t>집현면 일원</t>
    <phoneticPr fontId="3" type="noConversion"/>
  </si>
  <si>
    <t>하천정비 L=104m</t>
    <phoneticPr fontId="3" type="noConversion"/>
  </si>
  <si>
    <t>자원순환과</t>
    <phoneticPr fontId="3" type="noConversion"/>
  </si>
  <si>
    <t>정주영</t>
    <phoneticPr fontId="3" type="noConversion"/>
  </si>
  <si>
    <t>749-8058</t>
    <phoneticPr fontId="3" type="noConversion"/>
  </si>
  <si>
    <t>토목</t>
    <phoneticPr fontId="3" type="noConversion"/>
  </si>
  <si>
    <t>진주시 자원순환센터 조성사업</t>
    <phoneticPr fontId="3" type="noConversion"/>
  </si>
  <si>
    <t>내동면 유수길75번길 63</t>
    <phoneticPr fontId="3" type="noConversion"/>
  </si>
  <si>
    <t>부지조성공사 A=81,182㎡</t>
    <phoneticPr fontId="3" type="noConversion"/>
  </si>
  <si>
    <t>정현우</t>
    <phoneticPr fontId="3" type="noConversion"/>
  </si>
  <si>
    <t>749-8059</t>
    <phoneticPr fontId="3" type="noConversion"/>
  </si>
  <si>
    <t>건축(환경)</t>
    <phoneticPr fontId="3" type="noConversion"/>
  </si>
  <si>
    <t>진주시 생활자원회수센터 확충사업</t>
    <phoneticPr fontId="3" type="noConversion"/>
  </si>
  <si>
    <t>건축면적 A=4,800㎡</t>
    <phoneticPr fontId="3" type="noConversion"/>
  </si>
  <si>
    <t>김한영</t>
    <phoneticPr fontId="3" type="noConversion"/>
  </si>
  <si>
    <t>하수도</t>
    <phoneticPr fontId="3" type="noConversion"/>
  </si>
  <si>
    <t>진주시 자원순환센터 폐수이송관로 설치사업</t>
    <phoneticPr fontId="3" type="noConversion"/>
  </si>
  <si>
    <t>내동면 매립장 ~ 망경중계펌프장</t>
    <phoneticPr fontId="3" type="noConversion"/>
  </si>
  <si>
    <t>폐수이송관로 L=12.3km, D=250mm</t>
    <phoneticPr fontId="3" type="noConversion"/>
  </si>
  <si>
    <t>진주시 자원순환센터 폐수중계펌프장 설치공사</t>
    <phoneticPr fontId="3" type="noConversion"/>
  </si>
  <si>
    <t>중계펌프장 A=4,800㎡, 구내배관 L=400m</t>
    <phoneticPr fontId="3" type="noConversion"/>
  </si>
  <si>
    <t>산림정원과</t>
    <phoneticPr fontId="3" type="noConversion"/>
  </si>
  <si>
    <t>변선영</t>
    <phoneticPr fontId="3" type="noConversion"/>
  </si>
  <si>
    <t>749-8775</t>
    <phoneticPr fontId="3" type="noConversion"/>
  </si>
  <si>
    <t xml:space="preserve">진성대곡지구 산사태 재해복구사업 </t>
    <phoneticPr fontId="3" type="noConversion"/>
  </si>
  <si>
    <t>진성면 대사리 산79-7 외</t>
    <phoneticPr fontId="3" type="noConversion"/>
  </si>
  <si>
    <t>기슭막이 설치 L=108m,
H=1~2m, A=123m2
큰돌막이(골막이, 흙막이) 설치 2개소</t>
    <phoneticPr fontId="3" type="noConversion"/>
  </si>
  <si>
    <t>2026.01.26.</t>
    <phoneticPr fontId="3" type="noConversion"/>
  </si>
  <si>
    <t>2026.04.25.</t>
    <phoneticPr fontId="3" type="noConversion"/>
  </si>
  <si>
    <t xml:space="preserve">집현지구 산사태 재해복구사업 </t>
    <phoneticPr fontId="3" type="noConversion"/>
  </si>
  <si>
    <t>집현면 정수리 산81 외</t>
    <phoneticPr fontId="3" type="noConversion"/>
  </si>
  <si>
    <t>기슭막이 설치 L=134m,
H=1~2m, A=165m2
큰돌쌓기 L=138m,
H=1.5~2m, A=207m2</t>
    <phoneticPr fontId="3" type="noConversion"/>
  </si>
  <si>
    <t xml:space="preserve">수곡지구 산사태 재해복구사업 </t>
    <phoneticPr fontId="3" type="noConversion"/>
  </si>
  <si>
    <t>수곡면 자매리 산64 외</t>
    <phoneticPr fontId="3" type="noConversion"/>
  </si>
  <si>
    <t>수로설치 L=425m
전석쌓기 L=286m,
H=1~2.5m, A=482m2</t>
    <phoneticPr fontId="3" type="noConversion"/>
  </si>
  <si>
    <t>2026.01.26.</t>
  </si>
  <si>
    <t xml:space="preserve">명석지구 산사태 재해복구사업 </t>
    <phoneticPr fontId="3" type="noConversion"/>
  </si>
  <si>
    <t>명석면 남성리 산60 외</t>
    <phoneticPr fontId="3" type="noConversion"/>
  </si>
  <si>
    <t>반중력식 옹벽 설치
L=20m, H=2.5m, A=50m2
전석쌓기 L=105m,
H=1~4m, A=236.2m2</t>
    <phoneticPr fontId="3" type="noConversion"/>
  </si>
  <si>
    <t>김빛채운</t>
    <phoneticPr fontId="3" type="noConversion"/>
  </si>
  <si>
    <t>749-8764</t>
    <phoneticPr fontId="3" type="noConversion"/>
  </si>
  <si>
    <t>2026년 간선임도 조성사업</t>
    <phoneticPr fontId="3" type="noConversion"/>
  </si>
  <si>
    <t>이반성면 장안리 산94 일원</t>
    <phoneticPr fontId="3" type="noConversion"/>
  </si>
  <si>
    <t>임도개설 L=1.0km</t>
    <phoneticPr fontId="3" type="noConversion"/>
  </si>
  <si>
    <t>2026. 11</t>
    <phoneticPr fontId="3" type="noConversion"/>
  </si>
  <si>
    <t>2026년 산불진화임도 조성사업</t>
    <phoneticPr fontId="3" type="noConversion"/>
  </si>
  <si>
    <t>주약동 산155 일원</t>
    <phoneticPr fontId="3" type="noConversion"/>
  </si>
  <si>
    <t>임도개설 L=2.2km</t>
    <phoneticPr fontId="3" type="noConversion"/>
  </si>
  <si>
    <t>명석임도 재해복구사업</t>
    <phoneticPr fontId="3" type="noConversion"/>
  </si>
  <si>
    <t>명석면 외율리 산12-4 일원</t>
    <phoneticPr fontId="3" type="noConversion"/>
  </si>
  <si>
    <t>콘크리트 재포장 112m, 전석쌓기 169m</t>
    <phoneticPr fontId="3" type="noConversion"/>
  </si>
  <si>
    <t>2026. 5</t>
    <phoneticPr fontId="3" type="noConversion"/>
  </si>
  <si>
    <t>749-8763</t>
    <phoneticPr fontId="3" type="noConversion"/>
  </si>
  <si>
    <t>2026년 산림욕장 정비사업</t>
    <phoneticPr fontId="3" type="noConversion"/>
  </si>
  <si>
    <t>가좌산 생태숲,
월아산 산림욕장 외 3개소</t>
    <phoneticPr fontId="3" type="noConversion"/>
  </si>
  <si>
    <t>산림욕장 및 생태숲 정비 1식</t>
    <phoneticPr fontId="3" type="noConversion"/>
  </si>
  <si>
    <t>이재성</t>
    <phoneticPr fontId="3" type="noConversion"/>
  </si>
  <si>
    <t>2026년 숲길 정비사업</t>
    <phoneticPr fontId="3" type="noConversion"/>
  </si>
  <si>
    <t>선학산 외 6</t>
    <phoneticPr fontId="3" type="noConversion"/>
  </si>
  <si>
    <t>숲길정비 1식</t>
    <phoneticPr fontId="3" type="noConversion"/>
  </si>
  <si>
    <t>김종인</t>
    <phoneticPr fontId="3" type="noConversion"/>
  </si>
  <si>
    <t>749-4565</t>
    <phoneticPr fontId="3" type="noConversion"/>
  </si>
  <si>
    <t>진주 월아산 주제(작가)정원 경관조명 설치공사</t>
    <phoneticPr fontId="3" type="noConversion"/>
  </si>
  <si>
    <t>진성면 동산리 산134번지</t>
    <phoneticPr fontId="3" type="noConversion"/>
  </si>
  <si>
    <t>경관조명 설치 1식</t>
    <phoneticPr fontId="3" type="noConversion"/>
  </si>
  <si>
    <t xml:space="preserve">공원녹지과 </t>
    <phoneticPr fontId="3" type="noConversion"/>
  </si>
  <si>
    <t>구현지</t>
    <phoneticPr fontId="3" type="noConversion"/>
  </si>
  <si>
    <t>749-8787</t>
    <phoneticPr fontId="3" type="noConversion"/>
  </si>
  <si>
    <t>공원</t>
    <phoneticPr fontId="3" type="noConversion"/>
  </si>
  <si>
    <t>선학공원 매화원 조성사업</t>
    <phoneticPr fontId="3" type="noConversion"/>
  </si>
  <si>
    <t>상대동 산41번지 일원</t>
    <phoneticPr fontId="3" type="noConversion"/>
  </si>
  <si>
    <t>매화원 조성 A=4,000㎡</t>
    <phoneticPr fontId="3" type="noConversion"/>
  </si>
  <si>
    <t>희망공원 도심 숲속공원 조성사업</t>
    <phoneticPr fontId="3" type="noConversion"/>
  </si>
  <si>
    <t>가좌동 1965번지 일원</t>
    <phoneticPr fontId="3" type="noConversion"/>
  </si>
  <si>
    <t>편의시설 설치 및 수목식재</t>
    <phoneticPr fontId="3" type="noConversion"/>
  </si>
  <si>
    <t>2026. 8</t>
    <phoneticPr fontId="3" type="noConversion"/>
  </si>
  <si>
    <t>문창배</t>
    <phoneticPr fontId="3" type="noConversion"/>
  </si>
  <si>
    <t>749-8777</t>
    <phoneticPr fontId="3" type="noConversion"/>
  </si>
  <si>
    <t>조경</t>
    <phoneticPr fontId="3" type="noConversion"/>
  </si>
  <si>
    <t>2026년 기후대응 도시숲 조성사업(진주IC)</t>
    <phoneticPr fontId="3" type="noConversion"/>
  </si>
  <si>
    <t>호탄동 440-1번지 일원</t>
    <phoneticPr fontId="3" type="noConversion"/>
  </si>
  <si>
    <t>도시숲 조성 0.7ha</t>
    <phoneticPr fontId="3" type="noConversion"/>
  </si>
  <si>
    <t>체육진흥과</t>
    <phoneticPr fontId="3" type="noConversion"/>
  </si>
  <si>
    <t>최성호</t>
    <phoneticPr fontId="3" type="noConversion"/>
  </si>
  <si>
    <t>749-8620</t>
    <phoneticPr fontId="3" type="noConversion"/>
  </si>
  <si>
    <t>종합경기장 파크골프장 확장공사</t>
    <phoneticPr fontId="3" type="noConversion"/>
  </si>
  <si>
    <t>진주시 충무공동</t>
    <phoneticPr fontId="3" type="noConversion"/>
  </si>
  <si>
    <t>파크골프확장
(9홀→18홀)</t>
    <phoneticPr fontId="3" type="noConversion"/>
  </si>
  <si>
    <t>조정훈련장 건립</t>
    <phoneticPr fontId="3" type="noConversion"/>
  </si>
  <si>
    <t>진주시 판문동</t>
    <phoneticPr fontId="3" type="noConversion"/>
  </si>
  <si>
    <t>조정훈련장 건립 1식</t>
    <phoneticPr fontId="3" type="noConversion"/>
  </si>
  <si>
    <t>정진효</t>
    <phoneticPr fontId="3" type="noConversion"/>
  </si>
  <si>
    <t>749-8618</t>
    <phoneticPr fontId="3" type="noConversion"/>
  </si>
  <si>
    <t>문산쓰레기매립장 
파크골프장 조성공사</t>
    <phoneticPr fontId="3" type="noConversion"/>
  </si>
  <si>
    <t>파크골프조성(9홀)</t>
    <phoneticPr fontId="3" type="noConversion"/>
  </si>
  <si>
    <t>상락원 파크골프장 확장공사</t>
    <phoneticPr fontId="3" type="noConversion"/>
  </si>
  <si>
    <t>파크골프확장
(6홀→9홀)</t>
    <phoneticPr fontId="3" type="noConversion"/>
  </si>
  <si>
    <t>농업정책과</t>
    <phoneticPr fontId="3" type="noConversion"/>
  </si>
  <si>
    <t>이동훈</t>
    <phoneticPr fontId="3" type="noConversion"/>
  </si>
  <si>
    <t>749-6253</t>
    <phoneticPr fontId="3" type="noConversion"/>
  </si>
  <si>
    <t>기타</t>
    <phoneticPr fontId="3" type="noConversion"/>
  </si>
  <si>
    <t>집현 월평지구 배수로 정비사업</t>
    <phoneticPr fontId="3" type="noConversion"/>
  </si>
  <si>
    <t>진주시 집현면 장흥리</t>
    <phoneticPr fontId="3" type="noConversion"/>
  </si>
  <si>
    <t>배수관 부설 L=310m</t>
    <phoneticPr fontId="3" type="noConversion"/>
  </si>
  <si>
    <t>2026 .5.</t>
    <phoneticPr fontId="3" type="noConversion"/>
  </si>
  <si>
    <t>내동 독산양수장 노후 용수관로 교체공사</t>
    <phoneticPr fontId="3" type="noConversion"/>
  </si>
  <si>
    <t>진주시 내동면 독산리</t>
    <phoneticPr fontId="3" type="noConversion"/>
  </si>
  <si>
    <t>용수관로 교체 L=700m</t>
    <phoneticPr fontId="3" type="noConversion"/>
  </si>
  <si>
    <t>금곡 죽곡마을 양수장 설치공사</t>
    <phoneticPr fontId="3" type="noConversion"/>
  </si>
  <si>
    <t>진주시 금곡면 죽곡리</t>
    <phoneticPr fontId="3" type="noConversion"/>
  </si>
  <si>
    <t>양수장 1식,
송수관로 L=2.8km</t>
    <phoneticPr fontId="3" type="noConversion"/>
  </si>
  <si>
    <t>문산 이곡소류지 그라우팅공사</t>
    <phoneticPr fontId="3" type="noConversion"/>
  </si>
  <si>
    <t>진주시 문산읍 이곡리</t>
    <phoneticPr fontId="3" type="noConversion"/>
  </si>
  <si>
    <t>그라우팅 1식</t>
    <phoneticPr fontId="3" type="noConversion"/>
  </si>
  <si>
    <t>일반성 금야소류지 제방정비공사</t>
    <phoneticPr fontId="3" type="noConversion"/>
  </si>
  <si>
    <t>진주시 일반성면 남성리</t>
    <phoneticPr fontId="3" type="noConversion"/>
  </si>
  <si>
    <t>이반성 내동소류지 정비공사</t>
    <phoneticPr fontId="3" type="noConversion"/>
  </si>
  <si>
    <t>진주시 이반성면 발산리</t>
    <phoneticPr fontId="3" type="noConversion"/>
  </si>
  <si>
    <t>여수로 정비 1식</t>
    <phoneticPr fontId="3" type="noConversion"/>
  </si>
  <si>
    <t>지수 지철2소류지 정비공사</t>
    <phoneticPr fontId="3" type="noConversion"/>
  </si>
  <si>
    <t>진주시 지수면 청원리</t>
    <phoneticPr fontId="3" type="noConversion"/>
  </si>
  <si>
    <t>그라우팅 1식,
방수로 보수 1식</t>
    <phoneticPr fontId="3" type="noConversion"/>
  </si>
  <si>
    <t>수곡 대각소류지 정비공사</t>
    <phoneticPr fontId="3" type="noConversion"/>
  </si>
  <si>
    <t>진주시 수곡면 사곡리</t>
    <phoneticPr fontId="3" type="noConversion"/>
  </si>
  <si>
    <t>그라우팅 1식,
통관 보수 1식</t>
    <phoneticPr fontId="3" type="noConversion"/>
  </si>
  <si>
    <t>대평지구 딸기특화단지 배수로 준설</t>
    <phoneticPr fontId="3" type="noConversion"/>
  </si>
  <si>
    <t>배수로 준설 1식</t>
    <phoneticPr fontId="3" type="noConversion"/>
  </si>
  <si>
    <t>이준호</t>
    <phoneticPr fontId="3" type="noConversion"/>
  </si>
  <si>
    <t>749-8817</t>
    <phoneticPr fontId="3" type="noConversion"/>
  </si>
  <si>
    <t>내동면 기초생활거점조성사업</t>
    <phoneticPr fontId="3" type="noConversion"/>
  </si>
  <si>
    <t>진주시 내동면 독산리 65-7번지 일원</t>
    <phoneticPr fontId="3" type="noConversion"/>
  </si>
  <si>
    <t>내동 복합문화센터 신축 A=600㎡</t>
    <phoneticPr fontId="3" type="noConversion"/>
  </si>
  <si>
    <t>대곡 산방마을 외 ２개소 마을만들기사업</t>
    <phoneticPr fontId="3" type="noConversion"/>
  </si>
  <si>
    <t>대곡면 산방마을, 정촌면 심대마을, 명석면 홍지마을</t>
    <phoneticPr fontId="3" type="noConversion"/>
  </si>
  <si>
    <t>마을만들기사업 １식</t>
    <phoneticPr fontId="3" type="noConversion"/>
  </si>
  <si>
    <t>2026.  2.</t>
    <phoneticPr fontId="3" type="noConversion"/>
  </si>
  <si>
    <t>2026.  4.</t>
    <phoneticPr fontId="3" type="noConversion"/>
  </si>
  <si>
    <t>749-8890</t>
    <phoneticPr fontId="3" type="noConversion"/>
  </si>
  <si>
    <t>진성면 기초생활거점조섬사업</t>
    <phoneticPr fontId="3" type="noConversion"/>
  </si>
  <si>
    <t>진성면 상촌리 193-1</t>
    <phoneticPr fontId="3" type="noConversion"/>
  </si>
  <si>
    <t>힐칠채움문화센터
리모델링 A=672㎡</t>
    <phoneticPr fontId="3" type="noConversion"/>
  </si>
  <si>
    <t>수도과</t>
    <phoneticPr fontId="3" type="noConversion"/>
  </si>
  <si>
    <t>정원대</t>
    <phoneticPr fontId="3" type="noConversion"/>
  </si>
  <si>
    <t>749-6812</t>
    <phoneticPr fontId="3" type="noConversion"/>
  </si>
  <si>
    <t>상하수도</t>
    <phoneticPr fontId="3" type="noConversion"/>
  </si>
  <si>
    <t>진주시 노후상수관망 정비사업(상대배수지구역)</t>
    <phoneticPr fontId="3" type="noConversion"/>
  </si>
  <si>
    <t>진주시 상대,하대,상평동</t>
    <phoneticPr fontId="3" type="noConversion"/>
  </si>
  <si>
    <t>노후상수관로 정비
L=47.7km</t>
    <phoneticPr fontId="3" type="noConversion"/>
  </si>
  <si>
    <t>가호동 주공아파트~변전소간 노후상수관로 정비공사</t>
    <phoneticPr fontId="3" type="noConversion"/>
  </si>
  <si>
    <t>진주시 가호동</t>
    <phoneticPr fontId="3" type="noConversion"/>
  </si>
  <si>
    <t>노후상수관로 정비
L=0.57km</t>
    <phoneticPr fontId="3" type="noConversion"/>
  </si>
  <si>
    <t>하수과</t>
    <phoneticPr fontId="3" type="noConversion"/>
  </si>
  <si>
    <t>류현재</t>
    <phoneticPr fontId="3" type="noConversion"/>
  </si>
  <si>
    <t>749-4762</t>
    <phoneticPr fontId="3" type="noConversion"/>
  </si>
  <si>
    <t>서촌 소규모 공공하수처리시설 설치사업(3차분)</t>
    <phoneticPr fontId="3" type="noConversion"/>
  </si>
  <si>
    <t>진주시 수곡면 원내리 일원</t>
    <phoneticPr fontId="3" type="noConversion"/>
  </si>
  <si>
    <t>2025.1.20.</t>
    <phoneticPr fontId="3" type="noConversion"/>
  </si>
  <si>
    <t>2026.12.21.</t>
    <phoneticPr fontId="3" type="noConversion"/>
  </si>
  <si>
    <t>류호진</t>
    <phoneticPr fontId="3" type="noConversion"/>
  </si>
  <si>
    <t>749-4764</t>
    <phoneticPr fontId="3" type="noConversion"/>
  </si>
  <si>
    <t>강주 소규모 공공하수처리시설 증설사업(3차분)</t>
    <phoneticPr fontId="3" type="noConversion"/>
  </si>
  <si>
    <t>진주시 정촌면 예하리 일원</t>
    <phoneticPr fontId="3" type="noConversion"/>
  </si>
  <si>
    <t>2025.1.13.</t>
    <phoneticPr fontId="3" type="noConversion"/>
  </si>
  <si>
    <t>2026.9.4.</t>
    <phoneticPr fontId="3" type="noConversion"/>
  </si>
  <si>
    <t>류동진</t>
    <phoneticPr fontId="3" type="noConversion"/>
  </si>
  <si>
    <t>749-4765</t>
    <phoneticPr fontId="3" type="noConversion"/>
  </si>
  <si>
    <t>사봉지역 하수관로 정비사업(2차분)</t>
    <phoneticPr fontId="3" type="noConversion"/>
  </si>
  <si>
    <t>진주시 사봉면 무촌리 일원</t>
    <phoneticPr fontId="3" type="noConversion"/>
  </si>
  <si>
    <t>관로정비 L=23.3km</t>
    <phoneticPr fontId="3" type="noConversion"/>
  </si>
  <si>
    <t>2025.10.14.</t>
    <phoneticPr fontId="3" type="noConversion"/>
  </si>
  <si>
    <t>2028.10.12.</t>
    <phoneticPr fontId="3" type="noConversion"/>
  </si>
  <si>
    <t>문산지역 하수관로 정비사업(2차분)</t>
    <phoneticPr fontId="3" type="noConversion"/>
  </si>
  <si>
    <t>진주시 문산읍 옥산리 일원</t>
    <phoneticPr fontId="3" type="noConversion"/>
  </si>
  <si>
    <t>관로정비 L=6.24km</t>
    <phoneticPr fontId="3" type="noConversion"/>
  </si>
  <si>
    <t>2025.12.23.</t>
    <phoneticPr fontId="3" type="noConversion"/>
  </si>
  <si>
    <t>2027.8.14.</t>
    <phoneticPr fontId="3" type="noConversion"/>
  </si>
  <si>
    <t>749-4770</t>
    <phoneticPr fontId="3" type="noConversion"/>
  </si>
  <si>
    <t>진주시 노후하수관로 정비사업(2차)</t>
    <phoneticPr fontId="3" type="noConversion"/>
  </si>
  <si>
    <t>진주시 일원</t>
    <phoneticPr fontId="3" type="noConversion"/>
  </si>
  <si>
    <t>노후하수관로 정비 L=21.2km</t>
    <phoneticPr fontId="3" type="noConversion"/>
  </si>
  <si>
    <t>2026.5.1.</t>
    <phoneticPr fontId="3" type="noConversion"/>
  </si>
  <si>
    <t>진성처리구역 하수관로 정비사업</t>
    <phoneticPr fontId="3" type="noConversion"/>
  </si>
  <si>
    <t>하수관로 정비 L=69m
맨홀, 배수설비 정비 169개소</t>
    <phoneticPr fontId="3" type="noConversion"/>
  </si>
  <si>
    <t>2026.3.3.</t>
    <phoneticPr fontId="3" type="noConversion"/>
  </si>
  <si>
    <t>2026.6.30.</t>
    <phoneticPr fontId="3" type="noConversion"/>
  </si>
  <si>
    <t>가호처리분구 하수관로 정비사업</t>
    <phoneticPr fontId="3" type="noConversion"/>
  </si>
  <si>
    <t>하수관로 정비 L=72m
맨홀, 배수설비 정비 103개소</t>
    <phoneticPr fontId="3" type="noConversion"/>
  </si>
  <si>
    <t>금산처리분구 하수관로 정비사업</t>
    <phoneticPr fontId="3" type="noConversion"/>
  </si>
  <si>
    <t>하수관로 정비 L=126m
맨홀, 배수설비 정비 87개소</t>
    <phoneticPr fontId="3" type="noConversion"/>
  </si>
  <si>
    <t>권두석</t>
    <phoneticPr fontId="3" type="noConversion"/>
  </si>
  <si>
    <t>749-4772</t>
    <phoneticPr fontId="3" type="noConversion"/>
  </si>
  <si>
    <t>나불처리분구 하수관로 정비사업</t>
    <phoneticPr fontId="3" type="noConversion"/>
  </si>
  <si>
    <t>하수관로 정비 L=203m
맨홀, 배수설비 정비 72개소</t>
    <phoneticPr fontId="3" type="noConversion"/>
  </si>
  <si>
    <t>송정 외 4개소 소규모처리시설 하수관로 정비사업</t>
    <phoneticPr fontId="3" type="noConversion"/>
  </si>
  <si>
    <t>하수관로 정비 L=234m
맨홀, 배수설비 정비 169개소</t>
    <phoneticPr fontId="3" type="noConversion"/>
  </si>
  <si>
    <t>천전동 51통 하수도 정비사업</t>
    <phoneticPr fontId="3" type="noConversion"/>
  </si>
  <si>
    <t>하수관로 정비 L=234m
배수설비 정비 11개소</t>
    <phoneticPr fontId="3" type="noConversion"/>
  </si>
  <si>
    <t>매립장사업소</t>
    <phoneticPr fontId="3" type="noConversion"/>
  </si>
  <si>
    <t>한진희</t>
    <phoneticPr fontId="3" type="noConversion"/>
  </si>
  <si>
    <t>749-4737</t>
    <phoneticPr fontId="3" type="noConversion"/>
  </si>
  <si>
    <t>기계설비</t>
    <phoneticPr fontId="3" type="noConversion"/>
  </si>
  <si>
    <t>진주시 음식물류폐기물 공공처리시설 1, 2처리장 탈취설비 개선공사</t>
    <phoneticPr fontId="3" type="noConversion"/>
  </si>
  <si>
    <t>진주시 내동면 유수길75번길 63</t>
    <phoneticPr fontId="3" type="noConversion"/>
  </si>
  <si>
    <t>탈취설비 교체 2식</t>
    <phoneticPr fontId="3" type="noConversion"/>
  </si>
  <si>
    <t>진주시 음식물류폐기물 공공처리시설 1처리장 고속퇴비발효기 하부 구동부 교체 공사</t>
    <phoneticPr fontId="3" type="noConversion"/>
  </si>
  <si>
    <t>퇴비발효기 구동부 교체 2식</t>
    <phoneticPr fontId="3" type="noConversion"/>
  </si>
  <si>
    <t>진주시 음식물류폐기물 공공처리시설 2처리장 퇴비발효조 하부 구동부 교체 공사</t>
    <phoneticPr fontId="3" type="noConversion"/>
  </si>
  <si>
    <t>퇴비발효조 구동부 교체 2식</t>
    <phoneticPr fontId="3" type="noConversion"/>
  </si>
  <si>
    <t>진양호공원사업소</t>
    <phoneticPr fontId="3" type="noConversion"/>
  </si>
  <si>
    <t>박지영</t>
    <phoneticPr fontId="3" type="noConversion"/>
  </si>
  <si>
    <t>749-6961</t>
    <phoneticPr fontId="3" type="noConversion"/>
  </si>
  <si>
    <t>진양호 노을전망대 조성사업(건축/전기)</t>
    <phoneticPr fontId="3" type="noConversion"/>
  </si>
  <si>
    <t>판문동 산171-5번지 일원</t>
    <phoneticPr fontId="3" type="noConversion"/>
  </si>
  <si>
    <t>지상2층(연면적 415㎡) 대수선</t>
    <phoneticPr fontId="3" type="noConversion"/>
  </si>
  <si>
    <t>2025. 12.</t>
    <phoneticPr fontId="3" type="noConversion"/>
  </si>
  <si>
    <t>2026. 01.</t>
    <phoneticPr fontId="3" type="noConversion"/>
  </si>
  <si>
    <t>2026.10.</t>
    <phoneticPr fontId="3" type="noConversion"/>
  </si>
  <si>
    <t>남부권 광역관광개발사업(진양호 복합힐링문화공간 조성)(건축)</t>
    <phoneticPr fontId="3" type="noConversion"/>
  </si>
  <si>
    <t>판문동 1077-2번지 외 일원</t>
    <phoneticPr fontId="3" type="noConversion"/>
  </si>
  <si>
    <t>건축물 2개소(개축, 연면적 640㎡+470㎡) 등</t>
    <phoneticPr fontId="3" type="noConversion"/>
  </si>
  <si>
    <t>2026. 07.</t>
    <phoneticPr fontId="3" type="noConversion"/>
  </si>
  <si>
    <t>2027. 06.</t>
    <phoneticPr fontId="3" type="noConversion"/>
  </si>
  <si>
    <t>통영시</t>
    <phoneticPr fontId="3" type="noConversion"/>
  </si>
  <si>
    <t>체육지원과</t>
    <phoneticPr fontId="3" type="noConversion"/>
  </si>
  <si>
    <t>김시한</t>
    <phoneticPr fontId="3" type="noConversion"/>
  </si>
  <si>
    <t>650-4732</t>
    <phoneticPr fontId="3" type="noConversion"/>
  </si>
  <si>
    <t xml:space="preserve">평림생활체육공원 축구장등 시설개선공사 </t>
    <phoneticPr fontId="3" type="noConversion"/>
  </si>
  <si>
    <t>통영시 평림동 471-3</t>
    <phoneticPr fontId="3" type="noConversion"/>
  </si>
  <si>
    <t>평림생활체육공원 축구장등 시설개선공사 1식</t>
    <phoneticPr fontId="3" type="noConversion"/>
  </si>
  <si>
    <t>다목적 체육센터 건립사업</t>
    <phoneticPr fontId="3" type="noConversion"/>
  </si>
  <si>
    <t>통영시 평림동 461-4</t>
    <phoneticPr fontId="3" type="noConversion"/>
  </si>
  <si>
    <t>여성가족과</t>
    <phoneticPr fontId="3" type="noConversion"/>
  </si>
  <si>
    <t>김현정</t>
    <phoneticPr fontId="3" type="noConversion"/>
  </si>
  <si>
    <t>650-4651</t>
    <phoneticPr fontId="3" type="noConversion"/>
  </si>
  <si>
    <t>청소년수련시설</t>
    <phoneticPr fontId="3" type="noConversion"/>
  </si>
  <si>
    <t>통영시청소년수련원 기능보강사업(전환사업)</t>
    <phoneticPr fontId="3" type="noConversion"/>
  </si>
  <si>
    <t>통영시 발개로 194(도남동)</t>
    <phoneticPr fontId="3" type="noConversion"/>
  </si>
  <si>
    <t>통영시</t>
  </si>
  <si>
    <t>공원녹지과</t>
  </si>
  <si>
    <t>박선우</t>
  </si>
  <si>
    <t>650-1414</t>
  </si>
  <si>
    <t>조경</t>
  </si>
  <si>
    <t>2026년 안전보탬 어린이놀이시설 개선사업</t>
  </si>
  <si>
    <t>통영시 북신동 706번지</t>
  </si>
  <si>
    <t>어린이놀이시설 정비 1식</t>
  </si>
  <si>
    <t>최철웅</t>
  </si>
  <si>
    <t>650-1413</t>
  </si>
  <si>
    <t>서피랑 꽃동산 조성사업</t>
  </si>
  <si>
    <t>통영시 서호동 9번지 일원</t>
  </si>
  <si>
    <t>수목 식재 및 생육개선 1식</t>
  </si>
  <si>
    <t>이재성</t>
  </si>
  <si>
    <t>650-1422</t>
  </si>
  <si>
    <t>세자트라 온스페이스 조성사업</t>
  </si>
  <si>
    <t>용남면 화삼리 216 일원</t>
  </si>
  <si>
    <t>박선옥</t>
  </si>
  <si>
    <t>650-1423</t>
  </si>
  <si>
    <t>건축</t>
  </si>
  <si>
    <t>통영 목재문화체험장 조성사업</t>
  </si>
  <si>
    <t>통영시 용남면 장문리 1017-2</t>
  </si>
  <si>
    <t>목재문화체험장 조성 1개소
(연면적 1,311.5㎡)</t>
  </si>
  <si>
    <t>산림, 조경</t>
  </si>
  <si>
    <t>산림조경숲 조성사업</t>
  </si>
  <si>
    <t>당동생태숲 일원(도천동 812-1)</t>
  </si>
  <si>
    <t>산림조경숲 조성 1개소</t>
  </si>
  <si>
    <t>명품가로숲길 조성사업</t>
  </si>
  <si>
    <t>무전대로변(무전동1071)</t>
  </si>
  <si>
    <t>가로숲길 조성 1개소</t>
  </si>
  <si>
    <t>강태안</t>
  </si>
  <si>
    <t>650-1425</t>
  </si>
  <si>
    <t>산림,조경</t>
  </si>
  <si>
    <t>산림공원 조성사업</t>
  </si>
  <si>
    <t>통영시 도남동 산79-8번지 일원</t>
  </si>
  <si>
    <t>산림공원 조성 1식</t>
  </si>
  <si>
    <t>전통마을숲 복원사업</t>
  </si>
  <si>
    <t>통영시 도산면 수월리 790-1번지 일원</t>
  </si>
  <si>
    <t>전통마을숲 복원 1식</t>
  </si>
  <si>
    <t>김남열</t>
  </si>
  <si>
    <t>650-1433</t>
    <phoneticPr fontId="3" type="noConversion"/>
  </si>
  <si>
    <t>산림</t>
  </si>
  <si>
    <t>간선임도 신설사업</t>
  </si>
  <si>
    <t>통영시 도산면 오륜리</t>
  </si>
  <si>
    <t>임도신설 0.9km</t>
  </si>
  <si>
    <t>산불진화임도 신설사업</t>
  </si>
  <si>
    <t>통영시 봉평동</t>
  </si>
  <si>
    <t>임도신설 0.5km</t>
  </si>
  <si>
    <t>임도구조개량 및 보수사업</t>
  </si>
  <si>
    <t>통영시 전역</t>
  </si>
  <si>
    <t>구조개량 1km, 보수 10.4km</t>
  </si>
  <si>
    <t>구남헌</t>
  </si>
  <si>
    <t>650-2332</t>
  </si>
  <si>
    <t>용남면 대곡마을 진입도로 개설공사</t>
  </si>
  <si>
    <t>용남면 장문리</t>
  </si>
  <si>
    <t>도로확장 및 개설
L=400m, B=8m</t>
    <phoneticPr fontId="3" type="noConversion"/>
  </si>
  <si>
    <t>용남해안일주도로(오촌~연기)도로개설 공사</t>
  </si>
  <si>
    <t>용남면 동달리~장평리</t>
  </si>
  <si>
    <t>도로확장 및 개설
L=2.75km, B=8m</t>
    <phoneticPr fontId="3" type="noConversion"/>
  </si>
  <si>
    <t>산양읍 궁항마을 진입도로 개설공사</t>
  </si>
  <si>
    <t>산양읍 당포리</t>
  </si>
  <si>
    <t>도로확장 및 개설
L=240m, B=6.5m</t>
    <phoneticPr fontId="3" type="noConversion"/>
  </si>
  <si>
    <t>이상훈</t>
  </si>
  <si>
    <t>욕지면 불곡마을 인도개설 공사</t>
  </si>
  <si>
    <t>욕지면 동항리</t>
  </si>
  <si>
    <t>보도개설
L=100m, B=1.5m</t>
    <phoneticPr fontId="3" type="noConversion"/>
  </si>
  <si>
    <t>한산굴도도로 개량사업</t>
  </si>
  <si>
    <t>한산면 두억리</t>
  </si>
  <si>
    <t>도로 확포장
L=950m, B=6.5m</t>
    <phoneticPr fontId="3" type="noConversion"/>
  </si>
  <si>
    <t>통영시립충무도서관~기호회전교차로간 도로확장 공사</t>
  </si>
  <si>
    <t>도로 확포장
L=220m, B=5.0m</t>
    <phoneticPr fontId="3" type="noConversion"/>
  </si>
  <si>
    <t>나학용</t>
  </si>
  <si>
    <t>650-2323</t>
  </si>
  <si>
    <t>교량</t>
  </si>
  <si>
    <t>통영대교 신축이음 교체공사</t>
  </si>
  <si>
    <t>통영시 당동(통영대교 일원)</t>
  </si>
  <si>
    <t>신축이음 교체 L=273m</t>
    <phoneticPr fontId="3" type="noConversion"/>
  </si>
  <si>
    <t>2026. 1월</t>
    <phoneticPr fontId="3" type="noConversion"/>
  </si>
  <si>
    <t>2026. 1.</t>
  </si>
  <si>
    <t>도산 도산일주로(구촌~하양지, 상양지~수월) 시도2호 도로 재포장공사</t>
  </si>
  <si>
    <t>통영시 도산면 수월리</t>
  </si>
  <si>
    <t>도로 재포장 A=2,800m2</t>
  </si>
  <si>
    <t>무전 원문고개~관문사거리 국도14호선 도로 재포장공사</t>
  </si>
  <si>
    <t>통영시 무전동</t>
  </si>
  <si>
    <t>도로 재포장 A=4,200m2</t>
  </si>
  <si>
    <t>지호진</t>
  </si>
  <si>
    <t>650-2322</t>
  </si>
  <si>
    <t>통영대교 하부 강교 도장공사</t>
  </si>
  <si>
    <t>교량하부 도장 A=3,928m2</t>
  </si>
  <si>
    <t>2026. 6.</t>
  </si>
  <si>
    <t>당동교 보수공사</t>
  </si>
  <si>
    <t>통영시 당동(당동교 일원)</t>
  </si>
  <si>
    <t>신축이음 교체 L=42m</t>
  </si>
  <si>
    <t>2026. 5.</t>
  </si>
  <si>
    <t>김명철</t>
  </si>
  <si>
    <t>650-2342</t>
  </si>
  <si>
    <t>하천</t>
  </si>
  <si>
    <t>산양 상촌아랫천 정비사업</t>
  </si>
  <si>
    <t>통영시 산양읍 신전리</t>
  </si>
  <si>
    <t>소하천정비 L=230m</t>
  </si>
  <si>
    <t>2026.2.1.</t>
  </si>
  <si>
    <t>2026.6.30.</t>
  </si>
  <si>
    <t>욕지 제암천 정비사업</t>
  </si>
  <si>
    <t xml:space="preserve">통영시 욕지면 동항리 </t>
  </si>
  <si>
    <t>소하천정비 L=100m</t>
  </si>
  <si>
    <t>상하수도과</t>
    <phoneticPr fontId="3" type="noConversion"/>
  </si>
  <si>
    <t>650-6432</t>
    <phoneticPr fontId="3" type="noConversion"/>
  </si>
  <si>
    <t>상수도</t>
    <phoneticPr fontId="3" type="noConversion"/>
  </si>
  <si>
    <t>욕지 야포마을 상수관로 매설공사</t>
    <phoneticPr fontId="3" type="noConversion"/>
  </si>
  <si>
    <t>통영시 욕지면 동항리 야포마을 일원</t>
    <phoneticPr fontId="3" type="noConversion"/>
  </si>
  <si>
    <t>상수관로 매설 L=812m</t>
    <phoneticPr fontId="3" type="noConversion"/>
  </si>
  <si>
    <t>창원시</t>
    <phoneticPr fontId="3" type="noConversion"/>
  </si>
  <si>
    <t>욕지 연화마을 상수관로 매설공사</t>
    <phoneticPr fontId="3" type="noConversion"/>
  </si>
  <si>
    <t>통영시 욕지면 연화리 연화마을 일원</t>
    <phoneticPr fontId="3" type="noConversion"/>
  </si>
  <si>
    <t>상수관로 매설 L=815m</t>
    <phoneticPr fontId="3" type="noConversion"/>
  </si>
  <si>
    <t>문영재</t>
    <phoneticPr fontId="3" type="noConversion"/>
  </si>
  <si>
    <t>650-6442</t>
    <phoneticPr fontId="3" type="noConversion"/>
  </si>
  <si>
    <t>통영시 북신배수분구 하수도 중점관리지역 정비사업</t>
    <phoneticPr fontId="3" type="noConversion"/>
  </si>
  <si>
    <t>통영시 북신동, 무전동 일원</t>
    <phoneticPr fontId="3" type="noConversion"/>
  </si>
  <si>
    <t>하수관로 정비L=3.8km, 저류시설 3개소</t>
    <phoneticPr fontId="3" type="noConversion"/>
  </si>
  <si>
    <t>2026.06.</t>
    <phoneticPr fontId="3" type="noConversion"/>
  </si>
  <si>
    <t>건설과</t>
    <phoneticPr fontId="3" type="noConversion"/>
  </si>
  <si>
    <t>오현식</t>
    <phoneticPr fontId="3" type="noConversion"/>
  </si>
  <si>
    <t>650-5532</t>
    <phoneticPr fontId="3" type="noConversion"/>
  </si>
  <si>
    <t>명정동 파크골프장 조성사업</t>
    <phoneticPr fontId="3" type="noConversion"/>
  </si>
  <si>
    <t>통영시 명정동 826-4</t>
    <phoneticPr fontId="3" type="noConversion"/>
  </si>
  <si>
    <t>파크골프장 조성 9홀</t>
    <phoneticPr fontId="3" type="noConversion"/>
  </si>
  <si>
    <t>2026. 9월</t>
  </si>
  <si>
    <t>산양지구 1차 파크골프장 조성사업</t>
    <phoneticPr fontId="3" type="noConversion"/>
  </si>
  <si>
    <t>통영시 산양읍 당포리 514</t>
    <phoneticPr fontId="3" type="noConversion"/>
  </si>
  <si>
    <t>파크골프장 조성 18홀</t>
    <phoneticPr fontId="3" type="noConversion"/>
  </si>
  <si>
    <t>2026. 12월</t>
  </si>
  <si>
    <t>유해철</t>
    <phoneticPr fontId="3" type="noConversion"/>
  </si>
  <si>
    <t>650-5552</t>
    <phoneticPr fontId="3" type="noConversion"/>
  </si>
  <si>
    <t>어항</t>
    <phoneticPr fontId="3" type="noConversion"/>
  </si>
  <si>
    <t>미수광바위 수변산책로 연장공사</t>
    <phoneticPr fontId="3" type="noConversion"/>
  </si>
  <si>
    <t>산양읍 남평리 산 1-1번지~1277-4</t>
    <phoneticPr fontId="3" type="noConversion"/>
  </si>
  <si>
    <t>수변산책로 조성 L=1.5km</t>
    <phoneticPr fontId="3" type="noConversion"/>
  </si>
  <si>
    <t>2026.7.</t>
    <phoneticPr fontId="3" type="noConversion"/>
  </si>
  <si>
    <t>조한나</t>
    <phoneticPr fontId="3" type="noConversion"/>
  </si>
  <si>
    <t>650-5553</t>
    <phoneticPr fontId="3" type="noConversion"/>
  </si>
  <si>
    <t>산양읍 상장항 물양장 설치공사</t>
    <phoneticPr fontId="3" type="noConversion"/>
  </si>
  <si>
    <t>산양읍  풍화리 1023번지 지선</t>
    <phoneticPr fontId="3" type="noConversion"/>
  </si>
  <si>
    <t>물양장 A=750㎡</t>
    <phoneticPr fontId="3" type="noConversion"/>
  </si>
  <si>
    <t>2026.2.</t>
    <phoneticPr fontId="3" type="noConversion"/>
  </si>
  <si>
    <t>욕지 도동항 방파제 보수공사</t>
    <phoneticPr fontId="3" type="noConversion"/>
  </si>
  <si>
    <t>욕지면 서산질 632-2번지 지선</t>
    <phoneticPr fontId="3" type="noConversion"/>
  </si>
  <si>
    <t>방파재 보수 L=30m</t>
    <phoneticPr fontId="3" type="noConversion"/>
  </si>
  <si>
    <t>산양 대항항 방파제 설치공사</t>
    <phoneticPr fontId="3" type="noConversion"/>
  </si>
  <si>
    <t>산양읍 추도리 3-1번지 지선</t>
    <phoneticPr fontId="3" type="noConversion"/>
  </si>
  <si>
    <t>방파제 연장 L=50m</t>
    <phoneticPr fontId="3" type="noConversion"/>
  </si>
  <si>
    <t xml:space="preserve">2026. 2. </t>
    <phoneticPr fontId="3" type="noConversion"/>
  </si>
  <si>
    <t>한산 봉암항 방파제 연장공사</t>
    <phoneticPr fontId="3" type="noConversion"/>
  </si>
  <si>
    <t>한산면 추봉리 911-16번지 지선</t>
    <phoneticPr fontId="3" type="noConversion"/>
  </si>
  <si>
    <t>방파제 연장 L=30m</t>
    <phoneticPr fontId="3" type="noConversion"/>
  </si>
  <si>
    <t>석찬호</t>
    <phoneticPr fontId="3" type="noConversion"/>
  </si>
  <si>
    <t>650-5554</t>
    <phoneticPr fontId="3" type="noConversion"/>
  </si>
  <si>
    <t>광도 적덕항 복합다기능 부잔교 설치공사</t>
    <phoneticPr fontId="3" type="noConversion"/>
  </si>
  <si>
    <t>광도면 덕포리 311-15번지 지선</t>
    <phoneticPr fontId="3" type="noConversion"/>
  </si>
  <si>
    <t>부잔교 설치 1식</t>
    <phoneticPr fontId="3" type="noConversion"/>
  </si>
  <si>
    <t>용남 대방포항 복합다기능 부잔교 설치공사</t>
    <phoneticPr fontId="3" type="noConversion"/>
  </si>
  <si>
    <t>용남면 삼화리 964-7번지 지선</t>
    <phoneticPr fontId="3" type="noConversion"/>
  </si>
  <si>
    <t>용남 견유항 복합다기능 부잔교 설치공사</t>
    <phoneticPr fontId="3" type="noConversion"/>
  </si>
  <si>
    <t>용남면 장평리 723-3번지 지선</t>
    <phoneticPr fontId="3" type="noConversion"/>
  </si>
  <si>
    <t>한산 의항항 복합다기능 부잔교 설치공사</t>
    <phoneticPr fontId="3" type="noConversion"/>
  </si>
  <si>
    <t>한산면 두억리 730-9번지 지선</t>
    <phoneticPr fontId="3" type="noConversion"/>
  </si>
  <si>
    <t>욕지 북구항 복합다기능 부잔교 설치공사</t>
    <phoneticPr fontId="3" type="noConversion"/>
  </si>
  <si>
    <t>욕지면 두미리 252-13번지 지선</t>
    <phoneticPr fontId="3" type="noConversion"/>
  </si>
  <si>
    <t>만지도 물양장 설치공사</t>
    <phoneticPr fontId="3" type="noConversion"/>
  </si>
  <si>
    <t>통영시 산양읍 저림리 123번지 지선</t>
    <phoneticPr fontId="3" type="noConversion"/>
  </si>
  <si>
    <t>물양장 설치 A=864.8㎡</t>
    <phoneticPr fontId="3" type="noConversion"/>
  </si>
  <si>
    <t>두미 남구마을 방파제 연장공사</t>
    <phoneticPr fontId="3" type="noConversion"/>
  </si>
  <si>
    <t>욕지면 두미리 11-8번지 지선</t>
    <phoneticPr fontId="3" type="noConversion"/>
  </si>
  <si>
    <t>TTP설치 320개</t>
    <phoneticPr fontId="3" type="noConversion"/>
  </si>
  <si>
    <t>추도 대항마을 접안시설 보강공사</t>
    <phoneticPr fontId="3" type="noConversion"/>
  </si>
  <si>
    <t>산양읍 추도리 94-4번지 지선</t>
    <phoneticPr fontId="3" type="noConversion"/>
  </si>
  <si>
    <t>접안장 보수 A=86.4㎡</t>
    <phoneticPr fontId="3" type="noConversion"/>
  </si>
  <si>
    <t>욕지면 자부마을 부잔교 설치공사</t>
    <phoneticPr fontId="3" type="noConversion"/>
  </si>
  <si>
    <t>동항리 580-75번지 지선</t>
    <phoneticPr fontId="3" type="noConversion"/>
  </si>
  <si>
    <t>욕지면 서촌마을 부잔교 설치공사</t>
    <phoneticPr fontId="3" type="noConversion"/>
  </si>
  <si>
    <t>동항리 547-35번지 지선</t>
    <phoneticPr fontId="3" type="noConversion"/>
  </si>
  <si>
    <t>한산면 호두마을 부잔교 설치공사</t>
    <phoneticPr fontId="3" type="noConversion"/>
  </si>
  <si>
    <t>용호리 368-4번지 지선</t>
    <phoneticPr fontId="3" type="noConversion"/>
  </si>
  <si>
    <t>한산면 용초마을 부잔교 설치공사</t>
    <phoneticPr fontId="3" type="noConversion"/>
  </si>
  <si>
    <t>용호리 969-8번지 지선</t>
    <phoneticPr fontId="3" type="noConversion"/>
  </si>
  <si>
    <t>한산면 야소마을 부잔교 설치공사</t>
    <phoneticPr fontId="3" type="noConversion"/>
  </si>
  <si>
    <t>하소리 140-10번지 지선</t>
    <phoneticPr fontId="3" type="noConversion"/>
  </si>
  <si>
    <t>한산면 하포마을 부잔교 설치공사</t>
    <phoneticPr fontId="3" type="noConversion"/>
  </si>
  <si>
    <t>하소리 713-2번지 지선</t>
    <phoneticPr fontId="3" type="noConversion"/>
  </si>
  <si>
    <t>한산면 추원마을 부잔교 설치공사</t>
    <phoneticPr fontId="3" type="noConversion"/>
  </si>
  <si>
    <t>추봉리 631-2번지 지선</t>
    <phoneticPr fontId="3" type="noConversion"/>
  </si>
  <si>
    <t>사량면 돈지마을 부잔교 설치공사</t>
    <phoneticPr fontId="3" type="noConversion"/>
  </si>
  <si>
    <t>돈지리 547-8번지 지선</t>
    <phoneticPr fontId="3" type="noConversion"/>
  </si>
  <si>
    <t>사량면 백학마을 부잔교 설치공사</t>
    <phoneticPr fontId="3" type="noConversion"/>
  </si>
  <si>
    <t>양지리 183-2번지 지선</t>
    <phoneticPr fontId="3" type="noConversion"/>
  </si>
  <si>
    <t>사량면 먹방마을 부잔교 설치공사</t>
    <phoneticPr fontId="3" type="noConversion"/>
  </si>
  <si>
    <t>읍덕리 57-8번지 지선</t>
    <phoneticPr fontId="3" type="noConversion"/>
  </si>
  <si>
    <t>강태열</t>
    <phoneticPr fontId="3" type="noConversion"/>
  </si>
  <si>
    <t>650-4543</t>
    <phoneticPr fontId="3" type="noConversion"/>
  </si>
  <si>
    <t>근대주택1 보수공사</t>
    <phoneticPr fontId="3" type="noConversion"/>
  </si>
  <si>
    <t>통영시 중앙동 80-1</t>
    <phoneticPr fontId="3" type="noConversion"/>
  </si>
  <si>
    <t>보수공사 1식, 99.18㎡</t>
    <phoneticPr fontId="3" type="noConversion"/>
  </si>
  <si>
    <t>2026. 10월</t>
  </si>
  <si>
    <t>근대주택2 보수공사</t>
    <phoneticPr fontId="3" type="noConversion"/>
  </si>
  <si>
    <t>통영시 중앙동 81-3</t>
    <phoneticPr fontId="3" type="noConversion"/>
  </si>
  <si>
    <t>보수공사 1식, 109.88㎡</t>
    <phoneticPr fontId="3" type="noConversion"/>
  </si>
  <si>
    <t>근대상가주택1 보수공사</t>
    <phoneticPr fontId="3" type="noConversion"/>
  </si>
  <si>
    <t>통영시 중앙동 79-2</t>
    <phoneticPr fontId="3" type="noConversion"/>
  </si>
  <si>
    <t>보수공사 1식, 142.54㎡</t>
    <phoneticPr fontId="3" type="noConversion"/>
  </si>
  <si>
    <t>근대상가 보수공사</t>
    <phoneticPr fontId="3" type="noConversion"/>
  </si>
  <si>
    <t>통영시 항남동 79-2</t>
    <phoneticPr fontId="3" type="noConversion"/>
  </si>
  <si>
    <t>보수공사 1식,  138.84㎡</t>
    <phoneticPr fontId="3" type="noConversion"/>
  </si>
  <si>
    <t>통영 근대역사문화공간 내 우리은행 맞은편 인도 포장공사 공사</t>
    <phoneticPr fontId="3" type="noConversion"/>
  </si>
  <si>
    <t>통영시 중앙동 항남동 일대</t>
    <phoneticPr fontId="3" type="noConversion"/>
  </si>
  <si>
    <t>인도포장공사 1,100㎡</t>
    <phoneticPr fontId="3" type="noConversion"/>
  </si>
  <si>
    <t>2025.12월</t>
    <phoneticPr fontId="3" type="noConversion"/>
  </si>
  <si>
    <t>미정(하반기)</t>
  </si>
  <si>
    <t>사천시</t>
    <phoneticPr fontId="3" type="noConversion"/>
  </si>
  <si>
    <t>투자유치산단과</t>
    <phoneticPr fontId="3" type="noConversion"/>
  </si>
  <si>
    <t>천경록</t>
    <phoneticPr fontId="3" type="noConversion"/>
  </si>
  <si>
    <t>831-3465</t>
    <phoneticPr fontId="3" type="noConversion"/>
  </si>
  <si>
    <t>산업단지</t>
    <phoneticPr fontId="3" type="noConversion"/>
  </si>
  <si>
    <t>용당(항공MRO)일반산업단지 조성사업</t>
    <phoneticPr fontId="3" type="noConversion"/>
  </si>
  <si>
    <t>사천읍 용당리 일원</t>
    <phoneticPr fontId="3" type="noConversion"/>
  </si>
  <si>
    <t>산업단지 조성 A=150,137㎡</t>
    <phoneticPr fontId="3" type="noConversion"/>
  </si>
  <si>
    <t>2023. 2.</t>
    <phoneticPr fontId="3" type="noConversion"/>
  </si>
  <si>
    <t>사천시</t>
  </si>
  <si>
    <t>투자유치산단과</t>
  </si>
  <si>
    <t>노범석</t>
  </si>
  <si>
    <t>831-3460</t>
  </si>
  <si>
    <t>상하수도</t>
  </si>
  <si>
    <t>경남 항공국가산단(사천지구) 완충저류시설 설치사업(토목,건축,기계)</t>
  </si>
  <si>
    <t>용현면 신촌리 일원</t>
    <phoneticPr fontId="3" type="noConversion"/>
  </si>
  <si>
    <t>완충저류시설 2개소</t>
  </si>
  <si>
    <t>2024. 11.</t>
    <phoneticPr fontId="3" type="noConversion"/>
  </si>
  <si>
    <t>2027. 2.</t>
    <phoneticPr fontId="3" type="noConversion"/>
  </si>
  <si>
    <t>경남 항공국가산단(사천지구) 완충저류시설 설치사업(전기및계측제어)</t>
  </si>
  <si>
    <t>전기및계측제어 1식</t>
  </si>
  <si>
    <t>2025. 5.</t>
    <phoneticPr fontId="3" type="noConversion"/>
  </si>
  <si>
    <t>831-3445</t>
    <phoneticPr fontId="3" type="noConversion"/>
  </si>
  <si>
    <t>사천일반산업단지 아름다운거리 조성사업</t>
    <phoneticPr fontId="3" type="noConversion"/>
  </si>
  <si>
    <t>사남면 방지리 658번지 일원</t>
    <phoneticPr fontId="3" type="noConversion"/>
  </si>
  <si>
    <t>2025.12.</t>
    <phoneticPr fontId="3" type="noConversion"/>
  </si>
  <si>
    <t>장윤희</t>
    <phoneticPr fontId="3" type="noConversion"/>
  </si>
  <si>
    <t>831-3476</t>
    <phoneticPr fontId="3" type="noConversion"/>
  </si>
  <si>
    <t>복지시설</t>
    <phoneticPr fontId="3" type="noConversion"/>
  </si>
  <si>
    <t>외국인근로자 정착지원복합센터</t>
    <phoneticPr fontId="3" type="noConversion"/>
  </si>
  <si>
    <t>사남면 월성리417</t>
    <phoneticPr fontId="3" type="noConversion"/>
  </si>
  <si>
    <t>연면적 2,100㎡, 지상3층</t>
    <phoneticPr fontId="3" type="noConversion"/>
  </si>
  <si>
    <t>지역경제과</t>
    <phoneticPr fontId="3" type="noConversion"/>
  </si>
  <si>
    <t>이학민</t>
    <phoneticPr fontId="3" type="noConversion"/>
  </si>
  <si>
    <t>831-3061</t>
    <phoneticPr fontId="3" type="noConversion"/>
  </si>
  <si>
    <t>사천읍시장 아케이드 보수</t>
    <phoneticPr fontId="3" type="noConversion"/>
  </si>
  <si>
    <t>사천읍시장 일원</t>
    <phoneticPr fontId="3" type="noConversion"/>
  </si>
  <si>
    <t>아케이드 보수 및 자동개폐기 설치 등</t>
    <phoneticPr fontId="3" type="noConversion"/>
  </si>
  <si>
    <t>곤양종합시장 스크린 파크골프장 조성</t>
    <phoneticPr fontId="3" type="noConversion"/>
  </si>
  <si>
    <t>곤양종합시장 일원</t>
    <phoneticPr fontId="3" type="noConversion"/>
  </si>
  <si>
    <t>스크린 시설
(5개소) 설치등</t>
    <phoneticPr fontId="3" type="noConversion"/>
  </si>
  <si>
    <t>관광정책과</t>
    <phoneticPr fontId="3" type="noConversion"/>
  </si>
  <si>
    <t>배영환</t>
    <phoneticPr fontId="3" type="noConversion"/>
  </si>
  <si>
    <t>831-2730</t>
    <phoneticPr fontId="3" type="noConversion"/>
  </si>
  <si>
    <t>선상지 테마 관광명소 조성사업</t>
    <phoneticPr fontId="3" type="noConversion"/>
  </si>
  <si>
    <t>사천시 용현면 주문리 880-4번지</t>
    <phoneticPr fontId="3" type="noConversion"/>
  </si>
  <si>
    <t>전망대 설치 H=65m</t>
    <phoneticPr fontId="3" type="noConversion"/>
  </si>
  <si>
    <t>착공일로부터 24개월 간</t>
    <phoneticPr fontId="3" type="noConversion"/>
  </si>
  <si>
    <t>삼천포 무지개빛 생태탐방로 조성사업</t>
    <phoneticPr fontId="3" type="noConversion"/>
  </si>
  <si>
    <t>사천시 늑도동 일원</t>
    <phoneticPr fontId="3" type="noConversion"/>
  </si>
  <si>
    <t>연도교 조성 L=682m, B=1.5~2m</t>
  </si>
  <si>
    <t>착공일로부터 30개월간</t>
    <phoneticPr fontId="3" type="noConversion"/>
  </si>
  <si>
    <t>구민경</t>
    <phoneticPr fontId="3" type="noConversion"/>
  </si>
  <si>
    <t>831-2731</t>
    <phoneticPr fontId="3" type="noConversion"/>
  </si>
  <si>
    <t>거북선 최초 승전지 순례길 조성사업</t>
    <phoneticPr fontId="3" type="noConversion"/>
  </si>
  <si>
    <t>사천시 용현면 송포동 일원</t>
    <phoneticPr fontId="3" type="noConversion"/>
  </si>
  <si>
    <t>해안탐방로 조성 L=1.5km</t>
    <phoneticPr fontId="3" type="noConversion"/>
  </si>
  <si>
    <t>착공일로부터 12개월</t>
    <phoneticPr fontId="3" type="noConversion"/>
  </si>
  <si>
    <t>다솔문화밸리 휴양길 조성</t>
    <phoneticPr fontId="3" type="noConversion"/>
  </si>
  <si>
    <t>사천시 곤명면 용산리 산 11번지 일원</t>
    <phoneticPr fontId="3" type="noConversion"/>
  </si>
  <si>
    <t>다솔사 주변정비 1식</t>
    <phoneticPr fontId="3" type="noConversion"/>
  </si>
  <si>
    <t>사천바다케이블카 주변 경관개선사업</t>
    <phoneticPr fontId="3" type="noConversion"/>
  </si>
  <si>
    <t>사천시 대방동 일원</t>
    <phoneticPr fontId="3" type="noConversion"/>
  </si>
  <si>
    <t>관리용 모노레일 및 초화류 등 식재 1식</t>
    <phoneticPr fontId="3" type="noConversion"/>
  </si>
  <si>
    <t>2027. 12월</t>
    <phoneticPr fontId="3" type="noConversion"/>
  </si>
  <si>
    <t>솔섬 생태탐방로 조성사업</t>
    <phoneticPr fontId="3" type="noConversion"/>
  </si>
  <si>
    <t>사천시 서포면 비토리 일원</t>
    <phoneticPr fontId="3" type="noConversion"/>
  </si>
  <si>
    <t>생태탐방로 조성 L=700m, B=2m, 경관조명 설치, 포토존 설치</t>
    <phoneticPr fontId="3" type="noConversion"/>
  </si>
  <si>
    <t>박준성</t>
    <phoneticPr fontId="3" type="noConversion"/>
  </si>
  <si>
    <t>831-2785</t>
    <phoneticPr fontId="3" type="noConversion"/>
  </si>
  <si>
    <t>고려현종 부자상봉길 복원사업</t>
    <phoneticPr fontId="3" type="noConversion"/>
  </si>
  <si>
    <t>사천시 정동면 장산리 일원</t>
    <phoneticPr fontId="3" type="noConversion"/>
  </si>
  <si>
    <t>벽화, 정화 및 사인물 등 보수 및 환경정비</t>
    <phoneticPr fontId="3" type="noConversion"/>
  </si>
  <si>
    <t>김상일</t>
    <phoneticPr fontId="3" type="noConversion"/>
  </si>
  <si>
    <t>831-2716</t>
    <phoneticPr fontId="3" type="noConversion"/>
  </si>
  <si>
    <t>사천 무형유산 전수교육관 야외공연장 신축</t>
    <phoneticPr fontId="3" type="noConversion"/>
  </si>
  <si>
    <t>사천시 용현면 선진길 467</t>
    <phoneticPr fontId="3" type="noConversion"/>
  </si>
  <si>
    <t>야외공연장 신축(530㎡)</t>
    <phoneticPr fontId="3" type="noConversion"/>
  </si>
  <si>
    <t>해양수산과</t>
    <phoneticPr fontId="3" type="noConversion"/>
  </si>
  <si>
    <t>정철욱</t>
    <phoneticPr fontId="3" type="noConversion"/>
  </si>
  <si>
    <t>831-3136</t>
    <phoneticPr fontId="3" type="noConversion"/>
  </si>
  <si>
    <t>남일대해수욕장 신기한 코끼리코 분수대 설치공사</t>
    <phoneticPr fontId="3" type="noConversion"/>
  </si>
  <si>
    <t>사천시 모례2길 11-19(남일대해수욕장)</t>
    <phoneticPr fontId="3" type="noConversion"/>
  </si>
  <si>
    <t>신기한 코끼리코 분수대 설치 1식</t>
    <phoneticPr fontId="3" type="noConversion"/>
  </si>
  <si>
    <t>도주민참여예산</t>
    <phoneticPr fontId="3" type="noConversion"/>
  </si>
  <si>
    <t>박정원</t>
    <phoneticPr fontId="3" type="noConversion"/>
  </si>
  <si>
    <t>831-2421</t>
    <phoneticPr fontId="3" type="noConversion"/>
  </si>
  <si>
    <t>사천시 시니어친화형 국민체육센터 건립</t>
    <phoneticPr fontId="3" type="noConversion"/>
  </si>
  <si>
    <t>사천읍 수석리 152번지 일원</t>
    <phoneticPr fontId="3" type="noConversion"/>
  </si>
  <si>
    <t>국민체육센터 건립 1식
(2,400㎡, 지하1/지상3)</t>
    <phoneticPr fontId="3" type="noConversion"/>
  </si>
  <si>
    <t>2026.6.1.</t>
    <phoneticPr fontId="3" type="noConversion"/>
  </si>
  <si>
    <t>2027.12.31.</t>
    <phoneticPr fontId="3" type="noConversion"/>
  </si>
  <si>
    <t>주민돌봄과</t>
    <phoneticPr fontId="3" type="noConversion"/>
  </si>
  <si>
    <t>최유빈</t>
    <phoneticPr fontId="3" type="noConversion"/>
  </si>
  <si>
    <t>831-2610</t>
    <phoneticPr fontId="3" type="noConversion"/>
  </si>
  <si>
    <t>사천통합보훈회관 건립사업</t>
    <phoneticPr fontId="3" type="noConversion"/>
  </si>
  <si>
    <t>사천시 노룡동</t>
    <phoneticPr fontId="3" type="noConversion"/>
  </si>
  <si>
    <t>보훈회관 건립
(2층, 490.98㎡)</t>
    <phoneticPr fontId="3" type="noConversion"/>
  </si>
  <si>
    <t>노인장애인과</t>
    <phoneticPr fontId="3" type="noConversion"/>
  </si>
  <si>
    <t>박신영</t>
    <phoneticPr fontId="3" type="noConversion"/>
  </si>
  <si>
    <t>831-2090</t>
    <phoneticPr fontId="3" type="noConversion"/>
  </si>
  <si>
    <t>노유자시설</t>
    <phoneticPr fontId="3" type="noConversion"/>
  </si>
  <si>
    <t>모정경로당 신축공사</t>
    <phoneticPr fontId="3" type="noConversion"/>
  </si>
  <si>
    <t>사천시 이금동 35-10번지</t>
    <phoneticPr fontId="3" type="noConversion"/>
  </si>
  <si>
    <t>경로당 신축
A=80.73㎡, 지상1층</t>
    <phoneticPr fontId="3" type="noConversion"/>
  </si>
  <si>
    <t>동부 노인문화복지센터 건립공사</t>
    <phoneticPr fontId="3" type="noConversion"/>
  </si>
  <si>
    <t>사천시 사천읍 수석리 152번지 일원</t>
    <phoneticPr fontId="3" type="noConversion"/>
  </si>
  <si>
    <t>노인문화복지센터 신축 
A=2494.77㎡,
지하1층/지상3층</t>
    <phoneticPr fontId="3" type="noConversion"/>
  </si>
  <si>
    <t>김태현</t>
    <phoneticPr fontId="3" type="noConversion"/>
  </si>
  <si>
    <t>831-3375</t>
    <phoneticPr fontId="3" type="noConversion"/>
  </si>
  <si>
    <t>시도1호선 병둔사거리 회전교차로 설치공사</t>
    <phoneticPr fontId="3" type="noConversion"/>
  </si>
  <si>
    <t>사천시  사남면</t>
    <phoneticPr fontId="3" type="noConversion"/>
  </si>
  <si>
    <t>회전교차로 1식</t>
    <phoneticPr fontId="3" type="noConversion"/>
  </si>
  <si>
    <t>2026. 6</t>
  </si>
  <si>
    <t>831-3376</t>
  </si>
  <si>
    <t>사천항공산업대교 부대공사</t>
    <phoneticPr fontId="3" type="noConversion"/>
  </si>
  <si>
    <t>교량진입로등 부대공사</t>
    <phoneticPr fontId="3" type="noConversion"/>
  </si>
  <si>
    <t>조승연</t>
    <phoneticPr fontId="3" type="noConversion"/>
  </si>
  <si>
    <t>831-3377</t>
    <phoneticPr fontId="3" type="noConversion"/>
  </si>
  <si>
    <t>시도10호선(신송마을)확포장공사</t>
    <phoneticPr fontId="3" type="noConversion"/>
  </si>
  <si>
    <t>사천시 용현면 송지리</t>
    <phoneticPr fontId="3" type="noConversion"/>
  </si>
  <si>
    <t>도로확장 및 개설
L=495.7m, B=15m</t>
    <phoneticPr fontId="3" type="noConversion"/>
  </si>
  <si>
    <t>2025. 12월</t>
    <phoneticPr fontId="3" type="noConversion"/>
  </si>
  <si>
    <t>김혜원</t>
    <phoneticPr fontId="3" type="noConversion"/>
  </si>
  <si>
    <t>831-3378</t>
    <phoneticPr fontId="3" type="noConversion"/>
  </si>
  <si>
    <t>시도8호선(다평지구) 위험도로 개량공사</t>
    <phoneticPr fontId="3" type="noConversion"/>
  </si>
  <si>
    <t>사천시 서포면 다평리</t>
    <phoneticPr fontId="3" type="noConversion"/>
  </si>
  <si>
    <t>도로확장 및 개설
L=223.0m, B=8m</t>
    <phoneticPr fontId="3" type="noConversion"/>
  </si>
  <si>
    <t>2026. 12.</t>
  </si>
  <si>
    <t>시도8호선(자혜지구) 도로 확·포장공사</t>
    <phoneticPr fontId="3" type="noConversion"/>
  </si>
  <si>
    <t>사천시 서포면 자혜리</t>
    <phoneticPr fontId="3" type="noConversion"/>
  </si>
  <si>
    <t>도로확장 및 개설
L=775.0m, B=8m</t>
    <phoneticPr fontId="3" type="noConversion"/>
  </si>
  <si>
    <t>2026. 10.</t>
  </si>
  <si>
    <t>이호성</t>
    <phoneticPr fontId="3" type="noConversion"/>
  </si>
  <si>
    <t>831-3380</t>
    <phoneticPr fontId="3" type="noConversion"/>
  </si>
  <si>
    <t>남평사거리(삼천포중앙여중 옆) 회전교차로 설치공사</t>
    <phoneticPr fontId="3" type="noConversion"/>
  </si>
  <si>
    <t>사천시 향촌동 248-2번지 일원</t>
    <phoneticPr fontId="3" type="noConversion"/>
  </si>
  <si>
    <t>회전교차로 설치 1식</t>
    <phoneticPr fontId="3" type="noConversion"/>
  </si>
  <si>
    <t>이민상</t>
    <phoneticPr fontId="3" type="noConversion"/>
  </si>
  <si>
    <t>831-3381</t>
    <phoneticPr fontId="3" type="noConversion"/>
  </si>
  <si>
    <t>방지마을 교량 재가설공사</t>
    <phoneticPr fontId="3" type="noConversion"/>
  </si>
  <si>
    <t>사천시 사남면 방지리 595-4번지 일원</t>
    <phoneticPr fontId="3" type="noConversion"/>
  </si>
  <si>
    <t>2026.2.</t>
  </si>
  <si>
    <t>2026.12.</t>
  </si>
  <si>
    <t>정동면 대곡리 인도개설</t>
    <phoneticPr fontId="3" type="noConversion"/>
  </si>
  <si>
    <t>사천시 정동면 대곡리 440-4번지 일원</t>
    <phoneticPr fontId="3" type="noConversion"/>
  </si>
  <si>
    <t>인도 개설 L=350m</t>
    <phoneticPr fontId="3" type="noConversion"/>
  </si>
  <si>
    <t>2026.4.</t>
  </si>
  <si>
    <t>이남호</t>
    <phoneticPr fontId="3" type="noConversion"/>
  </si>
  <si>
    <t>831-3387</t>
    <phoneticPr fontId="3" type="noConversion"/>
  </si>
  <si>
    <t>축동면 마을입구 보행환경 개선사업</t>
    <phoneticPr fontId="3" type="noConversion"/>
  </si>
  <si>
    <t>사천시 축동면 배춘리 754-7번지 일원</t>
    <phoneticPr fontId="3" type="noConversion"/>
  </si>
  <si>
    <t>인도 정비 L=</t>
    <phoneticPr fontId="3" type="noConversion"/>
  </si>
  <si>
    <t>늑도대교 보수보강 공사</t>
    <phoneticPr fontId="3" type="noConversion"/>
  </si>
  <si>
    <t>교량 보수보강 1식</t>
    <phoneticPr fontId="3" type="noConversion"/>
  </si>
  <si>
    <t>2026.7.</t>
  </si>
  <si>
    <t>831-3870</t>
    <phoneticPr fontId="3" type="noConversion"/>
  </si>
  <si>
    <t>사남초교~죽천천 간 통학로 안전시설 설치사업</t>
    <phoneticPr fontId="3" type="noConversion"/>
  </si>
  <si>
    <t>사천시 사남면 죽천리 265번지 일원</t>
    <phoneticPr fontId="3" type="noConversion"/>
  </si>
  <si>
    <t>안전휀스 설치 L=700m</t>
    <phoneticPr fontId="3" type="noConversion"/>
  </si>
  <si>
    <t>2026.6.</t>
  </si>
  <si>
    <t>정동민</t>
    <phoneticPr fontId="3" type="noConversion"/>
  </si>
  <si>
    <t>831-2290</t>
    <phoneticPr fontId="3" type="noConversion"/>
  </si>
  <si>
    <t>2024. 12월</t>
    <phoneticPr fontId="3" type="noConversion"/>
  </si>
  <si>
    <t>2027.12.</t>
  </si>
  <si>
    <t>용남중학교 앞 도로 확포장</t>
    <phoneticPr fontId="3" type="noConversion"/>
  </si>
  <si>
    <t>용현면 선진리</t>
  </si>
  <si>
    <t>도로 확포장 L=170m, B=15m</t>
  </si>
  <si>
    <t>2028.12.</t>
  </si>
  <si>
    <t>녹지공원과</t>
    <phoneticPr fontId="3" type="noConversion"/>
  </si>
  <si>
    <t>김경환</t>
    <phoneticPr fontId="3" type="noConversion"/>
  </si>
  <si>
    <t>831-3411</t>
    <phoneticPr fontId="3" type="noConversion"/>
  </si>
  <si>
    <t>국도3호선 가로수 및 가로화단 정비사업</t>
    <phoneticPr fontId="3" type="noConversion"/>
  </si>
  <si>
    <t>국도3호선(사천IC~삼천포대교)</t>
    <phoneticPr fontId="3" type="noConversion"/>
  </si>
  <si>
    <t>예초,전정,방제 등 1식(3ha )</t>
    <phoneticPr fontId="3" type="noConversion"/>
  </si>
  <si>
    <t>2026. 11월</t>
    <phoneticPr fontId="3" type="noConversion"/>
  </si>
  <si>
    <t>시도1호선 가로수 및 가로화단 정비사업</t>
    <phoneticPr fontId="3" type="noConversion"/>
  </si>
  <si>
    <t>시도1호선(사천읍~향촌동)</t>
    <phoneticPr fontId="3" type="noConversion"/>
  </si>
  <si>
    <t>와룡동 편백숲 소공원 조성사업</t>
    <phoneticPr fontId="3" type="noConversion"/>
  </si>
  <si>
    <t>사천시 와룡동 555번지</t>
    <phoneticPr fontId="3" type="noConversion"/>
  </si>
  <si>
    <t>소공원 신규 조성(0.2ha)</t>
    <phoneticPr fontId="3" type="noConversion"/>
  </si>
  <si>
    <t>녹지공원과</t>
  </si>
  <si>
    <t>이강희</t>
  </si>
  <si>
    <t>831-3415</t>
  </si>
  <si>
    <t>공원</t>
  </si>
  <si>
    <t>예수어린이공원 공원등설치</t>
  </si>
  <si>
    <t>정동면 예수리 산65-7번지 일원</t>
  </si>
  <si>
    <t>공원등설치 1식</t>
  </si>
  <si>
    <t>2026.3월</t>
  </si>
  <si>
    <t>2026.6월</t>
    <phoneticPr fontId="3" type="noConversion"/>
  </si>
  <si>
    <t>임내숲 어린이공원 야외무대 교체공사</t>
  </si>
  <si>
    <t>죽림동 572-1번지 일원</t>
  </si>
  <si>
    <t>막구조(아치형) 설치 1식</t>
  </si>
  <si>
    <t>2026.6월</t>
  </si>
  <si>
    <t>박용민</t>
  </si>
  <si>
    <t>831-3427</t>
    <phoneticPr fontId="3" type="noConversion"/>
  </si>
  <si>
    <t>간선임도(화전~우천)</t>
  </si>
  <si>
    <t>사남면 화전리 산72 외</t>
  </si>
  <si>
    <t>임도신설 0.7km</t>
  </si>
  <si>
    <t>2026. 02.</t>
  </si>
  <si>
    <t>2026.02.</t>
  </si>
  <si>
    <t>간선임도(신복~화전)</t>
  </si>
  <si>
    <t>용현면 신복리 산36-5 외</t>
  </si>
  <si>
    <t>임도신설 0.53km</t>
  </si>
  <si>
    <t>산불진화임도(학촌~소곡)</t>
  </si>
  <si>
    <t>정동면 소곡리 산102 외</t>
  </si>
  <si>
    <t>임도신설 0.8km</t>
  </si>
  <si>
    <t>작업임도(송림~마곡)</t>
  </si>
  <si>
    <t>곤명면 송림리 산2-1외</t>
  </si>
  <si>
    <t>임도신설 0.50km</t>
  </si>
  <si>
    <t>건설</t>
  </si>
  <si>
    <t>뜸벌산 주차장 조성사업</t>
  </si>
  <si>
    <t>구암리 654번지</t>
  </si>
  <si>
    <t>주차장 조성 A=1,400㎡(21대)
 진입로 포장,</t>
  </si>
  <si>
    <t>도시과</t>
    <phoneticPr fontId="3" type="noConversion"/>
  </si>
  <si>
    <t>김선국</t>
    <phoneticPr fontId="3" type="noConversion"/>
  </si>
  <si>
    <t>831-3165</t>
    <phoneticPr fontId="3" type="noConversion"/>
  </si>
  <si>
    <t>죽림삼거리~대성초교간 도시계획도로(대로1-3호선) 확포장공사</t>
    <phoneticPr fontId="3" type="noConversion"/>
  </si>
  <si>
    <t>사천시 좌룡동 250-2</t>
    <phoneticPr fontId="3" type="noConversion"/>
  </si>
  <si>
    <t>L=909m, B=30.5~36.5m</t>
    <phoneticPr fontId="3" type="noConversion"/>
  </si>
  <si>
    <t>2028. 12.</t>
    <phoneticPr fontId="3" type="noConversion"/>
  </si>
  <si>
    <t>정혜진</t>
    <phoneticPr fontId="3" type="noConversion"/>
  </si>
  <si>
    <t>831-3177</t>
    <phoneticPr fontId="3" type="noConversion"/>
  </si>
  <si>
    <t>스마트복합쉼터 편의시설 및 화장실 리모델링 공사</t>
    <phoneticPr fontId="3" type="noConversion"/>
  </si>
  <si>
    <t>사천시 축동면 사다리 30</t>
    <phoneticPr fontId="3" type="noConversion"/>
  </si>
  <si>
    <t>편의시설 신축 및 리모델링 1식</t>
    <phoneticPr fontId="3" type="noConversion"/>
  </si>
  <si>
    <t>이은주</t>
    <phoneticPr fontId="3" type="noConversion"/>
  </si>
  <si>
    <t>831-3171</t>
    <phoneticPr fontId="3" type="noConversion"/>
  </si>
  <si>
    <t>서포면사무소 주변 도시계획도로 개설(중로2-7호선)</t>
    <phoneticPr fontId="3" type="noConversion"/>
  </si>
  <si>
    <t>사천시 서포면 구평리</t>
    <phoneticPr fontId="3" type="noConversion"/>
  </si>
  <si>
    <t>도시계획도로 개설
L=320m, B=15m</t>
    <phoneticPr fontId="3" type="noConversion"/>
  </si>
  <si>
    <t>2025. 5.1.</t>
    <phoneticPr fontId="3" type="noConversion"/>
  </si>
  <si>
    <t>2026. 4. 30.</t>
    <phoneticPr fontId="3" type="noConversion"/>
  </si>
  <si>
    <t>25.10월 일시중지 중
('26. 1월 재개 예정)</t>
    <phoneticPr fontId="3" type="noConversion"/>
  </si>
  <si>
    <t>고읍~예수간 교량 도시계획도로(중로1-16호선) 개설</t>
    <phoneticPr fontId="3" type="noConversion"/>
  </si>
  <si>
    <t>사천시 정동면 고읍리</t>
    <phoneticPr fontId="3" type="noConversion"/>
  </si>
  <si>
    <t>도시계획도로(교량) 개설
L=92.8m, B=23m</t>
    <phoneticPr fontId="3" type="noConversion"/>
  </si>
  <si>
    <t>2020.12. 29.</t>
    <phoneticPr fontId="3" type="noConversion"/>
  </si>
  <si>
    <t>2025. 6. 30.</t>
    <phoneticPr fontId="3" type="noConversion"/>
  </si>
  <si>
    <t>25.1월 일시중지 중
('26. 1월 재개 예정)</t>
    <phoneticPr fontId="3" type="noConversion"/>
  </si>
  <si>
    <t>정재엽</t>
    <phoneticPr fontId="3" type="noConversion"/>
  </si>
  <si>
    <t>831-3172</t>
    <phoneticPr fontId="3" type="noConversion"/>
  </si>
  <si>
    <t>엘크루 주변 도시계획도로 개설(중로3-9, -44호선)</t>
    <phoneticPr fontId="3" type="noConversion"/>
  </si>
  <si>
    <t>사천시 사남면 월성리</t>
    <phoneticPr fontId="3" type="noConversion"/>
  </si>
  <si>
    <t>도시계획도로 개설
L=262m, B=12m</t>
    <phoneticPr fontId="3" type="noConversion"/>
  </si>
  <si>
    <t>김정우</t>
    <phoneticPr fontId="3" type="noConversion"/>
  </si>
  <si>
    <t>831-3261</t>
    <phoneticPr fontId="3" type="noConversion"/>
  </si>
  <si>
    <t>주차장</t>
    <phoneticPr fontId="3" type="noConversion"/>
  </si>
  <si>
    <t>사천시 건설기계 공영주기장 조성 사업</t>
    <phoneticPr fontId="3" type="noConversion"/>
  </si>
  <si>
    <t>사천시 송포동 41번지 일원</t>
    <phoneticPr fontId="3" type="noConversion"/>
  </si>
  <si>
    <t>주기장 1식</t>
    <phoneticPr fontId="3" type="noConversion"/>
  </si>
  <si>
    <t>안지준</t>
    <phoneticPr fontId="3" type="noConversion"/>
  </si>
  <si>
    <t>831-3275</t>
    <phoneticPr fontId="3" type="noConversion"/>
  </si>
  <si>
    <t>농로</t>
    <phoneticPr fontId="3" type="noConversion"/>
  </si>
  <si>
    <t>초전뜰 기계화경작로 확포장공사</t>
    <phoneticPr fontId="3" type="noConversion"/>
  </si>
  <si>
    <t>사천시 초전리 149번지 일원</t>
    <phoneticPr fontId="3" type="noConversion"/>
  </si>
  <si>
    <t>농로 L=1,400m, B=5m</t>
    <phoneticPr fontId="3" type="noConversion"/>
  </si>
  <si>
    <t>2026.1.</t>
    <phoneticPr fontId="3" type="noConversion"/>
  </si>
  <si>
    <t>내구지구 기계화경작로 확포장공사</t>
    <phoneticPr fontId="3" type="noConversion"/>
  </si>
  <si>
    <t>사천시 서포면 내구리 505-53번지 일원</t>
    <phoneticPr fontId="3" type="noConversion"/>
  </si>
  <si>
    <t>농로 L=1,000m, B=5m</t>
    <phoneticPr fontId="3" type="noConversion"/>
  </si>
  <si>
    <t>연천마을 기계화경작로 확포장공사</t>
    <phoneticPr fontId="3" type="noConversion"/>
  </si>
  <si>
    <t>사천시 사남면 우천리 1503번지 일원</t>
    <phoneticPr fontId="3" type="noConversion"/>
  </si>
  <si>
    <t>농로 L=580m, B=8m</t>
    <phoneticPr fontId="3" type="noConversion"/>
  </si>
  <si>
    <t>김영명</t>
    <phoneticPr fontId="3" type="noConversion"/>
  </si>
  <si>
    <t>831-3278</t>
    <phoneticPr fontId="3" type="noConversion"/>
  </si>
  <si>
    <t>저수지</t>
    <phoneticPr fontId="3" type="noConversion"/>
  </si>
  <si>
    <t>초전저수지 수리시설 개보수공사</t>
    <phoneticPr fontId="3" type="noConversion"/>
  </si>
  <si>
    <t>사천시 사남면 초전리 26-1번지 일원</t>
    <phoneticPr fontId="3" type="noConversion"/>
  </si>
  <si>
    <t>저수지 개보수 1식</t>
    <phoneticPr fontId="3" type="noConversion"/>
  </si>
  <si>
    <t>백산저수지 수리시설 개보수공사</t>
    <phoneticPr fontId="3" type="noConversion"/>
  </si>
  <si>
    <t>사천시 사천읍 구암리 208-1번지 일원</t>
    <phoneticPr fontId="3" type="noConversion"/>
  </si>
  <si>
    <t>신복상지구 재해위험저수지 정비사업</t>
    <phoneticPr fontId="3" type="noConversion"/>
  </si>
  <si>
    <t>사천시 용현면 신복리 59번지 일원</t>
    <phoneticPr fontId="3" type="noConversion"/>
  </si>
  <si>
    <t>재해위험저수지 정비 1식</t>
    <phoneticPr fontId="3" type="noConversion"/>
  </si>
  <si>
    <t>김준수</t>
    <phoneticPr fontId="3" type="noConversion"/>
  </si>
  <si>
    <t>831-3270</t>
    <phoneticPr fontId="3" type="noConversion"/>
  </si>
  <si>
    <t>한월소하천 정비공사</t>
    <phoneticPr fontId="3" type="noConversion"/>
  </si>
  <si>
    <t>곤양면 대진리</t>
    <phoneticPr fontId="3" type="noConversion"/>
  </si>
  <si>
    <t>소하천 정비 L=1.419㎞</t>
    <phoneticPr fontId="3" type="noConversion"/>
  </si>
  <si>
    <t>2026.1월</t>
    <phoneticPr fontId="3" type="noConversion"/>
  </si>
  <si>
    <t>2025.7.</t>
    <phoneticPr fontId="3" type="noConversion"/>
  </si>
  <si>
    <t>용산소하천 정비공사</t>
    <phoneticPr fontId="3" type="noConversion"/>
  </si>
  <si>
    <t>용산리 354일원</t>
    <phoneticPr fontId="3" type="noConversion"/>
  </si>
  <si>
    <t>하천정비 L=1.863㎞</t>
    <phoneticPr fontId="3" type="noConversion"/>
  </si>
  <si>
    <t>2026.3월</t>
    <phoneticPr fontId="3" type="noConversion"/>
  </si>
  <si>
    <t>2025.11.</t>
    <phoneticPr fontId="3" type="noConversion"/>
  </si>
  <si>
    <t>대산소하천 정비공사</t>
    <phoneticPr fontId="3" type="noConversion"/>
  </si>
  <si>
    <t>사촌리 143-2일원</t>
    <phoneticPr fontId="3" type="noConversion"/>
  </si>
  <si>
    <t>하천정비 L=3.214㎞</t>
    <phoneticPr fontId="3" type="noConversion"/>
  </si>
  <si>
    <t>한현상</t>
    <phoneticPr fontId="3" type="noConversion"/>
  </si>
  <si>
    <t>831-3251</t>
    <phoneticPr fontId="3" type="noConversion"/>
  </si>
  <si>
    <t>신수도 관광지 조성사업</t>
    <phoneticPr fontId="3" type="noConversion"/>
  </si>
  <si>
    <t>신수동 일원</t>
    <phoneticPr fontId="3" type="noConversion"/>
  </si>
  <si>
    <t>신수도 탐방로 조성 1식</t>
    <phoneticPr fontId="3" type="noConversion"/>
  </si>
  <si>
    <t>진도 광광지 조성사업</t>
    <phoneticPr fontId="3" type="noConversion"/>
  </si>
  <si>
    <t>진도 일원</t>
    <phoneticPr fontId="3" type="noConversion"/>
  </si>
  <si>
    <t>유원지 조성사업 1식</t>
    <phoneticPr fontId="3" type="noConversion"/>
  </si>
  <si>
    <t>신도 관광지 조성사업</t>
    <phoneticPr fontId="3" type="noConversion"/>
  </si>
  <si>
    <t>신도 일원</t>
    <phoneticPr fontId="3" type="noConversion"/>
  </si>
  <si>
    <t>신도 전망대 조성 1식</t>
    <phoneticPr fontId="3" type="noConversion"/>
  </si>
  <si>
    <t>마도 관광지 활성화 사업</t>
    <phoneticPr fontId="3" type="noConversion"/>
  </si>
  <si>
    <t>마도동 일원</t>
    <phoneticPr fontId="3" type="noConversion"/>
  </si>
  <si>
    <t>둘레길 정비 및 전망대 조성 1식</t>
    <phoneticPr fontId="3" type="noConversion"/>
  </si>
  <si>
    <t>신수도 무장애 탐방로 조성사업</t>
    <phoneticPr fontId="3" type="noConversion"/>
  </si>
  <si>
    <t>신수동 산 55-1번지 일원</t>
    <phoneticPr fontId="3" type="noConversion"/>
  </si>
  <si>
    <t>침곡저수지 둘레길 조성</t>
    <phoneticPr fontId="3" type="noConversion"/>
  </si>
  <si>
    <t>정동면 예수리 311-1번지 일원</t>
    <phoneticPr fontId="3" type="noConversion"/>
  </si>
  <si>
    <t>둘레길 조성 L=500m
안전난간 설치 등</t>
    <phoneticPr fontId="3" type="noConversion"/>
  </si>
  <si>
    <t>온정마을 온정천 보도교 설치</t>
    <phoneticPr fontId="3" type="noConversion"/>
  </si>
  <si>
    <t>용현면 온정리 25번지 일원</t>
    <phoneticPr fontId="3" type="noConversion"/>
  </si>
  <si>
    <t xml:space="preserve"> 보도교 설치 L=20m, B=3m</t>
    <phoneticPr fontId="3" type="noConversion"/>
  </si>
  <si>
    <t>도시재생과</t>
  </si>
  <si>
    <t>문성철</t>
  </si>
  <si>
    <t>831-3290</t>
  </si>
  <si>
    <t>공공산후조리원 건립사업</t>
  </si>
  <si>
    <t>사천시 향촌동 943-4</t>
  </si>
  <si>
    <t>산후조리원 1동, 지상2층, 연면적1,635.11㎡</t>
  </si>
  <si>
    <t>2026.8.</t>
  </si>
  <si>
    <t>2027.7.</t>
  </si>
  <si>
    <t>사남면 복합청사 건립사업</t>
  </si>
  <si>
    <t>사천시 사남면 화전리 1316-3</t>
  </si>
  <si>
    <t>공공업무시설 1동,지상3층,연면적1,904.94㎡</t>
  </si>
  <si>
    <t>2026. 8월</t>
  </si>
  <si>
    <t>혁신지원센터 구축사업</t>
  </si>
  <si>
    <t>사천시 사남면 방지리 677</t>
  </si>
  <si>
    <t>업무시설1동,지상3층,
연면적1.734㎡</t>
  </si>
  <si>
    <t>2025.12월</t>
  </si>
  <si>
    <t>2025.12.</t>
  </si>
  <si>
    <t>강호중</t>
  </si>
  <si>
    <t>831-3180</t>
  </si>
  <si>
    <t>팔포팔락 플랫폼 조성사업</t>
  </si>
  <si>
    <t>사천시 서금동 146-3 일원</t>
  </si>
  <si>
    <t>연면적 2,399.74㎡</t>
  </si>
  <si>
    <t>2027.10.</t>
  </si>
  <si>
    <t>강성훈</t>
  </si>
  <si>
    <t>831-3181</t>
  </si>
  <si>
    <t>팔포음식특화지구 보행공간 조성사업</t>
  </si>
  <si>
    <t>사천시 서금동 팔포3길 일원</t>
  </si>
  <si>
    <t>보행공간 정비</t>
  </si>
  <si>
    <t>보건위생과</t>
    <phoneticPr fontId="3" type="noConversion"/>
  </si>
  <si>
    <t>김태운</t>
    <phoneticPr fontId="3" type="noConversion"/>
  </si>
  <si>
    <t>831-3563</t>
    <phoneticPr fontId="3" type="noConversion"/>
  </si>
  <si>
    <t xml:space="preserve">사천읍보건지소 건강증진형 개보수 공사 </t>
    <phoneticPr fontId="3" type="noConversion"/>
  </si>
  <si>
    <t>사천시 사천읍 무산로 21</t>
    <phoneticPr fontId="3" type="noConversion"/>
  </si>
  <si>
    <t>리모델링 1식(546㎡)</t>
    <phoneticPr fontId="3" type="noConversion"/>
  </si>
  <si>
    <t>2026.4.</t>
    <phoneticPr fontId="3" type="noConversion"/>
  </si>
  <si>
    <t>농축산과</t>
    <phoneticPr fontId="3" type="noConversion"/>
  </si>
  <si>
    <t>강동구</t>
    <phoneticPr fontId="3" type="noConversion"/>
  </si>
  <si>
    <t>831-3788</t>
    <phoneticPr fontId="3" type="noConversion"/>
  </si>
  <si>
    <t>반려동물 교감치유공간 조성</t>
    <phoneticPr fontId="3" type="noConversion"/>
  </si>
  <si>
    <t>용현면 신복리 349</t>
    <phoneticPr fontId="3" type="noConversion"/>
  </si>
  <si>
    <t>상하수도사업소</t>
    <phoneticPr fontId="3" type="noConversion"/>
  </si>
  <si>
    <t>최윤종</t>
    <phoneticPr fontId="3" type="noConversion"/>
  </si>
  <si>
    <t>831-5531</t>
    <phoneticPr fontId="3" type="noConversion"/>
  </si>
  <si>
    <t>배천마을 소규모수도 노후화시설 개량사업</t>
    <phoneticPr fontId="3" type="noConversion"/>
  </si>
  <si>
    <t>백천동 486번지</t>
    <phoneticPr fontId="3" type="noConversion"/>
  </si>
  <si>
    <t>상수관로(D16~50) 정비 L=0.8km, 물탱크 교체 1개소</t>
    <phoneticPr fontId="3" type="noConversion"/>
  </si>
  <si>
    <t>2026. 12월.</t>
    <phoneticPr fontId="3" type="noConversion"/>
  </si>
  <si>
    <t>윤성민</t>
    <phoneticPr fontId="3" type="noConversion"/>
  </si>
  <si>
    <t>831-5558</t>
    <phoneticPr fontId="3" type="noConversion"/>
  </si>
  <si>
    <t>맨홀추락방지시설 설치사업</t>
    <phoneticPr fontId="3" type="noConversion"/>
  </si>
  <si>
    <t>사천시 전역</t>
    <phoneticPr fontId="3" type="noConversion"/>
  </si>
  <si>
    <t>맨홀추락방지시설 설치 2,500개소</t>
    <phoneticPr fontId="3" type="noConversion"/>
  </si>
  <si>
    <t>2026.12월</t>
    <phoneticPr fontId="3" type="noConversion"/>
  </si>
  <si>
    <t>김현창</t>
    <phoneticPr fontId="3" type="noConversion"/>
  </si>
  <si>
    <t>831-5548</t>
    <phoneticPr fontId="3" type="noConversion"/>
  </si>
  <si>
    <t>곤양지구(2단계) 하수관로 정비사업</t>
    <phoneticPr fontId="3" type="noConversion"/>
  </si>
  <si>
    <t>사천시 곤양면, 곤명면,
 서포면 일원</t>
    <phoneticPr fontId="3" type="noConversion"/>
  </si>
  <si>
    <t>하수관로 L=21.386km,
배수설비 332개소 등</t>
    <phoneticPr fontId="3" type="noConversion"/>
  </si>
  <si>
    <t>2025. 5월</t>
    <phoneticPr fontId="3" type="noConversion"/>
  </si>
  <si>
    <t>2028. 5월</t>
    <phoneticPr fontId="3" type="noConversion"/>
  </si>
  <si>
    <t>백근태</t>
    <phoneticPr fontId="3" type="noConversion"/>
  </si>
  <si>
    <t>831-5546</t>
    <phoneticPr fontId="3" type="noConversion"/>
  </si>
  <si>
    <t>삼천포배수구역(동부) 하수도정비 중점관리지역 도시 침수대응사업</t>
    <phoneticPr fontId="3" type="noConversion"/>
  </si>
  <si>
    <t>동금동, 벌용동,
향촌동 일원</t>
    <phoneticPr fontId="3" type="noConversion"/>
  </si>
  <si>
    <t>하수관로 정비
L=6.865km</t>
    <phoneticPr fontId="3" type="noConversion"/>
  </si>
  <si>
    <t>2025. 4월</t>
    <phoneticPr fontId="3" type="noConversion"/>
  </si>
  <si>
    <t>2028. 1월</t>
    <phoneticPr fontId="3" type="noConversion"/>
  </si>
  <si>
    <t>용현 공공하수처리시설 증설사업</t>
    <phoneticPr fontId="3" type="noConversion"/>
  </si>
  <si>
    <t>용현면 송지리 931-1번지
일원</t>
    <phoneticPr fontId="3" type="noConversion"/>
  </si>
  <si>
    <t>공공하수처리시설 증설
1000㎡</t>
    <phoneticPr fontId="3" type="noConversion"/>
  </si>
  <si>
    <t>2028. 7월</t>
    <phoneticPr fontId="3" type="noConversion"/>
  </si>
  <si>
    <t>김해시</t>
    <phoneticPr fontId="3" type="noConversion"/>
  </si>
  <si>
    <t>하천과</t>
    <phoneticPr fontId="3" type="noConversion"/>
  </si>
  <si>
    <t>김경주</t>
    <phoneticPr fontId="3" type="noConversion"/>
  </si>
  <si>
    <t>330-3815</t>
    <phoneticPr fontId="3" type="noConversion"/>
  </si>
  <si>
    <t>사촌천 둑 높이기 사업</t>
    <phoneticPr fontId="3" type="noConversion"/>
  </si>
  <si>
    <t>생림면 나전리 1229-6 일원</t>
    <phoneticPr fontId="3" type="noConversion"/>
  </si>
  <si>
    <t>둑높이기 L=300m,
H=0.8m</t>
    <phoneticPr fontId="3" type="noConversion"/>
  </si>
  <si>
    <t xml:space="preserve">2026.02. </t>
    <phoneticPr fontId="3" type="noConversion"/>
  </si>
  <si>
    <t>차국원</t>
    <phoneticPr fontId="3" type="noConversion"/>
  </si>
  <si>
    <t>330-3813</t>
    <phoneticPr fontId="3" type="noConversion"/>
  </si>
  <si>
    <t>조만2지구 하천재해예방사업 (2차분)</t>
    <phoneticPr fontId="3" type="noConversion"/>
  </si>
  <si>
    <t>김해시 신문동~이동 일원(조만강)</t>
    <phoneticPr fontId="3" type="noConversion"/>
  </si>
  <si>
    <t>하천정비 L=3.8km</t>
    <phoneticPr fontId="3" type="noConversion"/>
  </si>
  <si>
    <t>2026.01.</t>
    <phoneticPr fontId="3" type="noConversion"/>
  </si>
  <si>
    <t>도심하천 종주 둘레길 조성사업</t>
    <phoneticPr fontId="3" type="noConversion"/>
  </si>
  <si>
    <t>김해시 관내 하천 일원</t>
    <phoneticPr fontId="3" type="noConversion"/>
  </si>
  <si>
    <t>둘레길 조성 L=73km</t>
    <phoneticPr fontId="3" type="noConversion"/>
  </si>
  <si>
    <t>원강호</t>
    <phoneticPr fontId="3" type="noConversion"/>
  </si>
  <si>
    <t>330-4823</t>
    <phoneticPr fontId="3" type="noConversion"/>
  </si>
  <si>
    <t>대동생태체육공원 주민공간 조성사업</t>
    <phoneticPr fontId="3" type="noConversion"/>
  </si>
  <si>
    <t>대동면 조눌리 33번지 일원</t>
    <phoneticPr fontId="3" type="noConversion"/>
  </si>
  <si>
    <t>맨발걷기존(황톳길 및 세족장 등) 1개소(L=100m)</t>
    <phoneticPr fontId="3" type="noConversion"/>
  </si>
  <si>
    <t>2026.07.</t>
    <phoneticPr fontId="3" type="noConversion"/>
  </si>
  <si>
    <t>2026.09.</t>
    <phoneticPr fontId="3" type="noConversion"/>
  </si>
  <si>
    <t>김재년</t>
    <phoneticPr fontId="3" type="noConversion"/>
  </si>
  <si>
    <t>330-6874</t>
    <phoneticPr fontId="3" type="noConversion"/>
  </si>
  <si>
    <t>용성천 생태하천 복원사업</t>
    <phoneticPr fontId="3" type="noConversion"/>
  </si>
  <si>
    <t>김해시 진영읍 본산리 43번지 일원</t>
    <phoneticPr fontId="3" type="noConversion"/>
  </si>
  <si>
    <t>생태하천복원 L=3.0km</t>
    <phoneticPr fontId="3" type="noConversion"/>
  </si>
  <si>
    <t>2029.12.</t>
    <phoneticPr fontId="3" type="noConversion"/>
  </si>
  <si>
    <t>안덕소하천 정비사업</t>
    <phoneticPr fontId="3" type="noConversion"/>
  </si>
  <si>
    <t>김해시 한림면 안곡리 433번지 일원</t>
    <phoneticPr fontId="3" type="noConversion"/>
  </si>
  <si>
    <t>전석깔기 611㎡ 등</t>
    <phoneticPr fontId="3" type="noConversion"/>
  </si>
  <si>
    <t>2026.03.</t>
    <phoneticPr fontId="3" type="noConversion"/>
  </si>
  <si>
    <t>원동소하천 정비사업</t>
    <phoneticPr fontId="3" type="noConversion"/>
  </si>
  <si>
    <t>김해시 대동면 주동리 738-2번지 일원</t>
    <phoneticPr fontId="3" type="noConversion"/>
  </si>
  <si>
    <t>전석쌓기 169m 등</t>
    <phoneticPr fontId="3" type="noConversion"/>
  </si>
  <si>
    <t>권오형</t>
    <phoneticPr fontId="3" type="noConversion"/>
  </si>
  <si>
    <t>묵방소하천 정비사업</t>
    <phoneticPr fontId="3" type="noConversion"/>
  </si>
  <si>
    <t>김해시 상동면 묵방리 1004-7번지 일원</t>
    <phoneticPr fontId="3" type="noConversion"/>
  </si>
  <si>
    <t>전석쌓기 102.5m 등</t>
    <phoneticPr fontId="3" type="noConversion"/>
  </si>
  <si>
    <t>황채혁</t>
    <phoneticPr fontId="3" type="noConversion"/>
  </si>
  <si>
    <t>330-3834</t>
    <phoneticPr fontId="3" type="noConversion"/>
  </si>
  <si>
    <t>내동초~금관대로 도로 재포장 사업</t>
    <phoneticPr fontId="3" type="noConversion"/>
  </si>
  <si>
    <t>내동초~금관대로</t>
    <phoneticPr fontId="3" type="noConversion"/>
  </si>
  <si>
    <t>도로 재포장 L=250m, B=8m</t>
    <phoneticPr fontId="3" type="noConversion"/>
  </si>
  <si>
    <t>신재석</t>
    <phoneticPr fontId="3" type="noConversion"/>
  </si>
  <si>
    <t>330-3842</t>
    <phoneticPr fontId="3" type="noConversion"/>
  </si>
  <si>
    <t xml:space="preserve">상동Ic 위험교차로 및 굴곡도로 개선 </t>
    <phoneticPr fontId="3" type="noConversion"/>
  </si>
  <si>
    <t>상동면 대감리 산163-2번지</t>
    <phoneticPr fontId="3" type="noConversion"/>
  </si>
  <si>
    <t>도로개설
L=130m, B=6m</t>
    <phoneticPr fontId="3" type="noConversion"/>
  </si>
  <si>
    <t>교통정책과</t>
    <phoneticPr fontId="3" type="noConversion"/>
  </si>
  <si>
    <t>한도희</t>
    <phoneticPr fontId="3" type="noConversion"/>
  </si>
  <si>
    <t>330-4917</t>
    <phoneticPr fontId="3" type="noConversion"/>
  </si>
  <si>
    <t>지내동 공영주차장 조성사업</t>
    <phoneticPr fontId="3" type="noConversion"/>
  </si>
  <si>
    <t>김해시 지내동 327-1</t>
    <phoneticPr fontId="3" type="noConversion"/>
  </si>
  <si>
    <t>· 건축물 철거공사(무근콘크리트 314.4㎡, 철근콘크리트 607.0㎡)                                   · 지평식주차장 30면 조성  (A=987㎡)                        · 주차관제시스템 1식 설치</t>
    <phoneticPr fontId="3" type="noConversion"/>
  </si>
  <si>
    <t>2027.06.</t>
    <phoneticPr fontId="3" type="noConversion"/>
  </si>
  <si>
    <t>도시계획과</t>
    <phoneticPr fontId="3" type="noConversion"/>
  </si>
  <si>
    <t>이동후</t>
    <phoneticPr fontId="3" type="noConversion"/>
  </si>
  <si>
    <t>330-4845</t>
    <phoneticPr fontId="3" type="noConversion"/>
  </si>
  <si>
    <t>공동창고</t>
    <phoneticPr fontId="3" type="noConversion"/>
  </si>
  <si>
    <t>신동1구마을 공동창고</t>
    <phoneticPr fontId="3" type="noConversion"/>
  </si>
  <si>
    <t>김해시 대동면 괴정리 4</t>
    <phoneticPr fontId="3" type="noConversion"/>
  </si>
  <si>
    <t>공동창고 A=660㎡, 1동</t>
    <phoneticPr fontId="3" type="noConversion"/>
  </si>
  <si>
    <t>이봉점</t>
    <phoneticPr fontId="3" type="noConversion"/>
  </si>
  <si>
    <t>330-8352</t>
    <phoneticPr fontId="3" type="noConversion"/>
  </si>
  <si>
    <t>가야랜드 부지 활용 생태휴식공원 조성사업</t>
    <phoneticPr fontId="3" type="noConversion"/>
  </si>
  <si>
    <t>삼방동 792번지 일원</t>
    <phoneticPr fontId="3" type="noConversion"/>
  </si>
  <si>
    <t>생태휴식공원 조성 A=약60,000㎡</t>
    <phoneticPr fontId="3" type="noConversion"/>
  </si>
  <si>
    <t>도시개발과</t>
    <phoneticPr fontId="3" type="noConversion"/>
  </si>
  <si>
    <t>이민규</t>
    <phoneticPr fontId="3" type="noConversion"/>
  </si>
  <si>
    <t>330-6704</t>
    <phoneticPr fontId="3" type="noConversion"/>
  </si>
  <si>
    <t>대동첨단 일반산업단지 진입도로 개설공사(3차분)</t>
    <phoneticPr fontId="3" type="noConversion"/>
  </si>
  <si>
    <t>김해시 대동면 초정리, 조눌리 일원</t>
    <phoneticPr fontId="3" type="noConversion"/>
  </si>
  <si>
    <t>도로개설 및 확장
L=3.61km, B=10~17.75m</t>
    <phoneticPr fontId="3" type="noConversion"/>
  </si>
  <si>
    <t>2028.05.31.</t>
    <phoneticPr fontId="3" type="noConversion"/>
  </si>
  <si>
    <t>황시언</t>
    <phoneticPr fontId="3" type="noConversion"/>
  </si>
  <si>
    <t>330-0985</t>
    <phoneticPr fontId="3" type="noConversion"/>
  </si>
  <si>
    <t>문화가 있는 행복산단 조성사업</t>
    <phoneticPr fontId="3" type="noConversion"/>
  </si>
  <si>
    <t>김해시 생림면 나전리 554-6번지 일원</t>
    <phoneticPr fontId="3" type="noConversion"/>
  </si>
  <si>
    <t>휴게쉼터 조성, 가로경관 개선</t>
    <phoneticPr fontId="3" type="noConversion"/>
  </si>
  <si>
    <t>2025.04.</t>
    <phoneticPr fontId="3" type="noConversion"/>
  </si>
  <si>
    <t>전용진</t>
    <phoneticPr fontId="3" type="noConversion"/>
  </si>
  <si>
    <t>330-0983</t>
    <phoneticPr fontId="3" type="noConversion"/>
  </si>
  <si>
    <t>진영농공단지 패키지 지원사업
(아름다운 거리 조성 사업)</t>
    <phoneticPr fontId="3" type="noConversion"/>
  </si>
  <si>
    <t>김해시 진영읍 죽곡리 8-4 일원</t>
    <phoneticPr fontId="3" type="noConversion"/>
  </si>
  <si>
    <t>아름다운거리 조성 L=1.9km</t>
    <phoneticPr fontId="3" type="noConversion"/>
  </si>
  <si>
    <t>2026.05.</t>
    <phoneticPr fontId="3" type="noConversion"/>
  </si>
  <si>
    <t>2028.04.</t>
    <phoneticPr fontId="3" type="noConversion"/>
  </si>
  <si>
    <t>도시디자인과</t>
    <phoneticPr fontId="3" type="noConversion"/>
  </si>
  <si>
    <t>정민주</t>
    <phoneticPr fontId="3" type="noConversion"/>
  </si>
  <si>
    <t>330-8735</t>
    <phoneticPr fontId="3" type="noConversion"/>
  </si>
  <si>
    <t xml:space="preserve">찬새내골 문화예술센터 조성 사업 </t>
    <phoneticPr fontId="3" type="noConversion"/>
  </si>
  <si>
    <t>진영읍 진영리 132-2번지 일원</t>
    <phoneticPr fontId="3" type="noConversion"/>
  </si>
  <si>
    <t>신축 3층
연면적 497.95</t>
    <phoneticPr fontId="3" type="noConversion"/>
  </si>
  <si>
    <t>2026.12.
(예정)</t>
    <phoneticPr fontId="3" type="noConversion"/>
  </si>
  <si>
    <t>정수찬</t>
    <phoneticPr fontId="3" type="noConversion"/>
  </si>
  <si>
    <t>330-3915</t>
    <phoneticPr fontId="3" type="noConversion"/>
  </si>
  <si>
    <t>꼼지락이음센터 조성사업</t>
    <phoneticPr fontId="3" type="noConversion"/>
  </si>
  <si>
    <t>김해시 불암동 215-8</t>
    <phoneticPr fontId="3" type="noConversion"/>
  </si>
  <si>
    <t>건물 1동/3층
(대지 1,299㎡, 건축 387.339㎡, 연면적 658.971㎡)</t>
    <phoneticPr fontId="3" type="noConversion"/>
  </si>
  <si>
    <t>정상욱</t>
    <phoneticPr fontId="3" type="noConversion"/>
  </si>
  <si>
    <t>330-3673</t>
    <phoneticPr fontId="3" type="noConversion"/>
  </si>
  <si>
    <t>공공건축물</t>
    <phoneticPr fontId="3" type="noConversion"/>
  </si>
  <si>
    <t>김해 오픈이노베이션 지식산업센터 신축공사</t>
    <phoneticPr fontId="3" type="noConversion"/>
  </si>
  <si>
    <t>김해시 풍유동 1005-4</t>
    <phoneticPr fontId="3" type="noConversion"/>
  </si>
  <si>
    <t>지하1/지상7층 1동
연면적 14,935.14㎡</t>
    <phoneticPr fontId="3" type="noConversion"/>
  </si>
  <si>
    <t xml:space="preserve">2024.04. </t>
    <phoneticPr fontId="3" type="noConversion"/>
  </si>
  <si>
    <t>330-3675</t>
    <phoneticPr fontId="3" type="noConversion"/>
  </si>
  <si>
    <t>상동면 기초생활거점 조성사업 신축공사</t>
    <phoneticPr fontId="3" type="noConversion"/>
  </si>
  <si>
    <t>김해시 상동면 대감리 623-3 일원</t>
  </si>
  <si>
    <t>지상3층 1동
연면적 2,032.65㎡</t>
    <phoneticPr fontId="3" type="noConversion"/>
  </si>
  <si>
    <t>2024.11.</t>
    <phoneticPr fontId="3" type="noConversion"/>
  </si>
  <si>
    <t>대동면 행정복지센터 및 온누리센터 건립공사</t>
    <phoneticPr fontId="3" type="noConversion"/>
  </si>
  <si>
    <t>김해시 대동면 초정리 952-449 일원</t>
  </si>
  <si>
    <t>지상4층 1동
연면적 2,896㎡</t>
    <phoneticPr fontId="3" type="noConversion"/>
  </si>
  <si>
    <t>2024.12.</t>
    <phoneticPr fontId="3" type="noConversion"/>
  </si>
  <si>
    <t>김은지</t>
    <phoneticPr fontId="3" type="noConversion"/>
  </si>
  <si>
    <t>330-3724</t>
    <phoneticPr fontId="3" type="noConversion"/>
  </si>
  <si>
    <t>주촌면 행정복지센터 건립공사</t>
    <phoneticPr fontId="3" type="noConversion"/>
  </si>
  <si>
    <t>김해시 주촌면 선지리 1488</t>
  </si>
  <si>
    <t>지상3층 1동
연면적 2,150.86㎡</t>
    <phoneticPr fontId="3" type="noConversion"/>
  </si>
  <si>
    <t>2025.01.</t>
    <phoneticPr fontId="3" type="noConversion"/>
  </si>
  <si>
    <t>진영읍 행정복지센터 건립공사</t>
    <phoneticPr fontId="3" type="noConversion"/>
  </si>
  <si>
    <t>김해시 진영읍 여래리 700-84</t>
  </si>
  <si>
    <t>지하1/지상3층 1동
연면적 3,334.45㎡</t>
    <phoneticPr fontId="3" type="noConversion"/>
  </si>
  <si>
    <t>2025.03.</t>
    <phoneticPr fontId="3" type="noConversion"/>
  </si>
  <si>
    <t>김동규</t>
    <phoneticPr fontId="3" type="noConversion"/>
  </si>
  <si>
    <t>330-3676</t>
    <phoneticPr fontId="3" type="noConversion"/>
  </si>
  <si>
    <t>진영(죽곡)농공단지 복합문화센터 건립공사</t>
    <phoneticPr fontId="3" type="noConversion"/>
  </si>
  <si>
    <t>김해시 진영읍 죽곡리 8-4</t>
  </si>
  <si>
    <t>지상4층 1동
연면적 985.24㎡</t>
    <phoneticPr fontId="3" type="noConversion"/>
  </si>
  <si>
    <t>진영권역 종합사회복지관 건립사업</t>
    <phoneticPr fontId="3" type="noConversion"/>
  </si>
  <si>
    <t>김해시 진영읍 여래리 530-2 일원</t>
  </si>
  <si>
    <t>지상4층
연면적 4,481.15㎡</t>
    <phoneticPr fontId="3" type="noConversion"/>
  </si>
  <si>
    <t>2028.03.</t>
    <phoneticPr fontId="3" type="noConversion"/>
  </si>
  <si>
    <t>김보은</t>
    <phoneticPr fontId="3" type="noConversion"/>
  </si>
  <si>
    <t>330-3725</t>
    <phoneticPr fontId="3" type="noConversion"/>
  </si>
  <si>
    <t>김해시 서부보건소 아이건강드림센터 조성사업</t>
    <phoneticPr fontId="3" type="noConversion"/>
  </si>
  <si>
    <t>김해시 부곡동 1157-8</t>
  </si>
  <si>
    <t>지상4층
연면적 600㎡</t>
    <phoneticPr fontId="3" type="noConversion"/>
  </si>
  <si>
    <t>2027.02.</t>
    <phoneticPr fontId="3" type="noConversion"/>
  </si>
  <si>
    <t>김해오광대 전수교육관 건립사업</t>
    <phoneticPr fontId="3" type="noConversion"/>
  </si>
  <si>
    <t>김해시 봉황동 134-1</t>
  </si>
  <si>
    <t>지상 1층
연면적 1,019㎡</t>
    <phoneticPr fontId="3" type="noConversion"/>
  </si>
  <si>
    <t>박병욱</t>
    <phoneticPr fontId="3" type="noConversion"/>
  </si>
  <si>
    <t>330-4663</t>
    <phoneticPr fontId="3" type="noConversion"/>
  </si>
  <si>
    <t>전기</t>
    <phoneticPr fontId="3" type="noConversion"/>
  </si>
  <si>
    <t>봉황동유적 매장유산 발굴체험관리센터 전기공사</t>
    <phoneticPr fontId="3" type="noConversion"/>
  </si>
  <si>
    <t>봉황동 129</t>
    <phoneticPr fontId="3" type="noConversion"/>
  </si>
  <si>
    <t>전기공사 1식</t>
    <phoneticPr fontId="3" type="noConversion"/>
  </si>
  <si>
    <t xml:space="preserve">이동균 </t>
    <phoneticPr fontId="3" type="noConversion"/>
  </si>
  <si>
    <t>330-3933</t>
    <phoneticPr fontId="3" type="noConversion"/>
  </si>
  <si>
    <t>문화유산보수</t>
    <phoneticPr fontId="3" type="noConversion"/>
  </si>
  <si>
    <t>김해수로왕릉 납릉정문 해체 보수 공사</t>
    <phoneticPr fontId="3" type="noConversion"/>
  </si>
  <si>
    <t>김해시 서상동 312</t>
    <phoneticPr fontId="3" type="noConversion"/>
  </si>
  <si>
    <t>납릉정문 해체 보수
A=20㎡</t>
    <phoneticPr fontId="3" type="noConversion"/>
  </si>
  <si>
    <t>고창희</t>
    <phoneticPr fontId="3" type="noConversion"/>
  </si>
  <si>
    <t>330-3607</t>
    <phoneticPr fontId="3" type="noConversion"/>
  </si>
  <si>
    <t>장유스포츠센터 주차장 증설사업</t>
    <phoneticPr fontId="3" type="noConversion"/>
  </si>
  <si>
    <t>삼문동 695번지</t>
    <phoneticPr fontId="3" type="noConversion"/>
  </si>
  <si>
    <t>주차장 증설
(A=1,600m2 / 71면)</t>
    <phoneticPr fontId="3" type="noConversion"/>
  </si>
  <si>
    <t>삼계시민체육공원 주차장 증설사업</t>
    <phoneticPr fontId="3" type="noConversion"/>
  </si>
  <si>
    <t>삼계동 32-3번지</t>
    <phoneticPr fontId="3" type="noConversion"/>
  </si>
  <si>
    <t>주차장 증설
(A=2,500m2 / 100면)</t>
    <phoneticPr fontId="3" type="noConversion"/>
  </si>
  <si>
    <t>주촌 원지 교량하부 체육시설 설치사업</t>
    <phoneticPr fontId="3" type="noConversion"/>
  </si>
  <si>
    <t>주촌면 원지리 782-1번지</t>
    <phoneticPr fontId="3" type="noConversion"/>
  </si>
  <si>
    <t>풋살장 2면(20*40m)
휴게공간 및 쉼터
주차장 조성 등</t>
    <phoneticPr fontId="3" type="noConversion"/>
  </si>
  <si>
    <t>김해시 반다비 체육관 건립(장애인 체육관)</t>
    <phoneticPr fontId="3" type="noConversion"/>
  </si>
  <si>
    <t>체육관 건립
(연면적 3,156m2/지하1층~지상3층)</t>
    <phoneticPr fontId="3" type="noConversion"/>
  </si>
  <si>
    <t>모산 유아친화 국민체육센터 건립사업</t>
    <phoneticPr fontId="3" type="noConversion"/>
  </si>
  <si>
    <t>장유동 973번지</t>
    <phoneticPr fontId="3" type="noConversion"/>
  </si>
  <si>
    <t>체육관 건립
(연면적 2,030m2/지하1층~지상2층)</t>
    <phoneticPr fontId="3" type="noConversion"/>
  </si>
  <si>
    <t>한림술뫼파크골프장 정비사업</t>
    <phoneticPr fontId="3" type="noConversion"/>
  </si>
  <si>
    <t>한림면 시산리 506번지</t>
    <phoneticPr fontId="3" type="noConversion"/>
  </si>
  <si>
    <t>파크골프장 내 시설물 정비
(다목적광장 확장 및 정비, 인도 및 배수로 정비, 편의시설 설치)</t>
    <phoneticPr fontId="3" type="noConversion"/>
  </si>
  <si>
    <t>김종진</t>
    <phoneticPr fontId="3" type="noConversion"/>
  </si>
  <si>
    <t>330-3875</t>
    <phoneticPr fontId="3" type="noConversion"/>
  </si>
  <si>
    <t>삼계~덕산정수장 권역간 비상공급망 구축사업</t>
    <phoneticPr fontId="3" type="noConversion"/>
  </si>
  <si>
    <t>내외동~대동면 대감리 일원</t>
    <phoneticPr fontId="3" type="noConversion"/>
  </si>
  <si>
    <t>송수관로(D600mm) 신설 L=16.6km</t>
    <phoneticPr fontId="3" type="noConversion"/>
  </si>
  <si>
    <t>2025.04.15.</t>
    <phoneticPr fontId="3" type="noConversion"/>
  </si>
  <si>
    <t>2027.09.16.</t>
    <phoneticPr fontId="3" type="noConversion"/>
  </si>
  <si>
    <t>김재현</t>
    <phoneticPr fontId="3" type="noConversion"/>
  </si>
  <si>
    <t>330-3893</t>
    <phoneticPr fontId="3" type="noConversion"/>
  </si>
  <si>
    <t>노후상수도 정비사업(송수관로 복선화)</t>
    <phoneticPr fontId="3" type="noConversion"/>
  </si>
  <si>
    <t>김해시 삼계정수장 ~ 연지공원</t>
    <phoneticPr fontId="3" type="noConversion"/>
  </si>
  <si>
    <t>송수관로 복선화
L=3.6km(D1,350mm)</t>
    <phoneticPr fontId="3" type="noConversion"/>
  </si>
  <si>
    <t>2025.04.28.</t>
    <phoneticPr fontId="3" type="noConversion"/>
  </si>
  <si>
    <t>2028.04.26.</t>
    <phoneticPr fontId="3" type="noConversion"/>
  </si>
  <si>
    <t>김주학</t>
    <phoneticPr fontId="3" type="noConversion"/>
  </si>
  <si>
    <t>330-3895</t>
    <phoneticPr fontId="3" type="noConversion"/>
  </si>
  <si>
    <t>상수관망 블록재조정 및 수압관리체계 구축 공사</t>
    <phoneticPr fontId="3" type="noConversion"/>
  </si>
  <si>
    <t>진영읍, 진례면, 주촌면, 장유1동, 장유3동, 칠산서부동</t>
    <phoneticPr fontId="3" type="noConversion"/>
  </si>
  <si>
    <t>블록재조정 및 유량수압감시시스템 8개소 설치</t>
    <phoneticPr fontId="3" type="noConversion"/>
  </si>
  <si>
    <t>도미현</t>
    <phoneticPr fontId="3" type="noConversion"/>
  </si>
  <si>
    <t>330-3883</t>
    <phoneticPr fontId="3" type="noConversion"/>
  </si>
  <si>
    <t>한림 안하마을 일원 노후관로 교체공사</t>
    <phoneticPr fontId="3" type="noConversion"/>
  </si>
  <si>
    <t>김해시 한림면 안하리 372번지 일원</t>
    <phoneticPr fontId="3" type="noConversion"/>
  </si>
  <si>
    <t>노후관 교체 L=3km(D13~D150mm)</t>
    <phoneticPr fontId="3" type="noConversion"/>
  </si>
  <si>
    <t>외동 1416번지 일원 노후관로 교체공사</t>
    <phoneticPr fontId="3" type="noConversion"/>
  </si>
  <si>
    <t>김해시 외동 1416번지 일원</t>
    <phoneticPr fontId="3" type="noConversion"/>
  </si>
  <si>
    <t>노후관 교체 L=3km(D13~D100mm)</t>
    <phoneticPr fontId="3" type="noConversion"/>
  </si>
  <si>
    <t>강봉주</t>
    <phoneticPr fontId="3" type="noConversion"/>
  </si>
  <si>
    <t>330-3907</t>
    <phoneticPr fontId="3" type="noConversion"/>
  </si>
  <si>
    <t>내동 홈플러스 일원 노후관로 교체공사</t>
    <phoneticPr fontId="3" type="noConversion"/>
  </si>
  <si>
    <t>김해시 내동 1131-2</t>
    <phoneticPr fontId="3" type="noConversion"/>
  </si>
  <si>
    <t>상수관로
D80~300 L=3km</t>
    <phoneticPr fontId="3" type="noConversion"/>
  </si>
  <si>
    <t>내동 연지성당 일원 노후관로 교체공사</t>
    <phoneticPr fontId="3" type="noConversion"/>
  </si>
  <si>
    <t>김해시 내동 659</t>
    <phoneticPr fontId="3" type="noConversion"/>
  </si>
  <si>
    <t>상수관로
D80~250 L=2.5km</t>
    <phoneticPr fontId="3" type="noConversion"/>
  </si>
  <si>
    <t xml:space="preserve">공연경 </t>
    <phoneticPr fontId="3" type="noConversion"/>
  </si>
  <si>
    <t>330-3969</t>
    <phoneticPr fontId="3" type="noConversion"/>
  </si>
  <si>
    <t>한림 삼미마을 하수처리시설 증설사업</t>
    <phoneticPr fontId="3" type="noConversion"/>
  </si>
  <si>
    <t>한림면 퇴래리 1398-11번지 일원</t>
    <phoneticPr fontId="3" type="noConversion"/>
  </si>
  <si>
    <t>하수처리시설 90톤 증설, 하수관로L=7.8km</t>
    <phoneticPr fontId="3" type="noConversion"/>
  </si>
  <si>
    <t>2026.02.
(4차분)</t>
    <phoneticPr fontId="3" type="noConversion"/>
  </si>
  <si>
    <t>2023.10.27.</t>
    <phoneticPr fontId="3" type="noConversion"/>
  </si>
  <si>
    <t>2026.12.24.</t>
    <phoneticPr fontId="3" type="noConversion"/>
  </si>
  <si>
    <t>330-3970</t>
  </si>
  <si>
    <t>상동 공공하수처리시설 증설사업</t>
    <phoneticPr fontId="3" type="noConversion"/>
  </si>
  <si>
    <t>상동면 대감리 722-1번지 일원</t>
    <phoneticPr fontId="3" type="noConversion"/>
  </si>
  <si>
    <t>하수처리시설 600톤 증설</t>
    <phoneticPr fontId="3" type="noConversion"/>
  </si>
  <si>
    <t>2023.09.07.</t>
    <phoneticPr fontId="3" type="noConversion"/>
  </si>
  <si>
    <t>2026.08.01.</t>
    <phoneticPr fontId="3" type="noConversion"/>
  </si>
  <si>
    <t>330-3971</t>
  </si>
  <si>
    <t>화목하수처리구역 활천처리분구 차집관로 정비사업</t>
    <phoneticPr fontId="3" type="noConversion"/>
  </si>
  <si>
    <t>삼정중계펌프장 일원</t>
    <phoneticPr fontId="3" type="noConversion"/>
  </si>
  <si>
    <t>하수관로 L=3.9km</t>
    <phoneticPr fontId="3" type="noConversion"/>
  </si>
  <si>
    <t>2026.02.01.</t>
    <phoneticPr fontId="3" type="noConversion"/>
  </si>
  <si>
    <t>2028.08.01.</t>
    <phoneticPr fontId="3" type="noConversion"/>
  </si>
  <si>
    <t>권영조</t>
    <phoneticPr fontId="3" type="noConversion"/>
  </si>
  <si>
    <t>330-3963</t>
    <phoneticPr fontId="3" type="noConversion"/>
  </si>
  <si>
    <t>화목하수처리구역 회현처리분구 차집관로 정비사업</t>
    <phoneticPr fontId="3" type="noConversion"/>
  </si>
  <si>
    <t>전하중계펌프장 일원</t>
    <phoneticPr fontId="3" type="noConversion"/>
  </si>
  <si>
    <t>하수관로 L=6.4km</t>
    <phoneticPr fontId="3" type="noConversion"/>
  </si>
  <si>
    <t>2026.04.
(2차분)</t>
    <phoneticPr fontId="3" type="noConversion"/>
  </si>
  <si>
    <t>2023.12.11.</t>
    <phoneticPr fontId="3" type="noConversion"/>
  </si>
  <si>
    <t>2027.11.19.</t>
    <phoneticPr fontId="3" type="noConversion"/>
  </si>
  <si>
    <t>염예진</t>
    <phoneticPr fontId="3" type="noConversion"/>
  </si>
  <si>
    <t>330-3966</t>
    <phoneticPr fontId="3" type="noConversion"/>
  </si>
  <si>
    <t>한림 공공하수처리시설 증설사업</t>
    <phoneticPr fontId="3" type="noConversion"/>
  </si>
  <si>
    <t>한림면 장방리 1288-4번지 일원</t>
    <phoneticPr fontId="3" type="noConversion"/>
  </si>
  <si>
    <t>하수처리시설 500톤 증설</t>
    <phoneticPr fontId="3" type="noConversion"/>
  </si>
  <si>
    <t>2023.08.08.</t>
    <phoneticPr fontId="3" type="noConversion"/>
  </si>
  <si>
    <t>2026.11.14.</t>
    <phoneticPr fontId="3" type="noConversion"/>
  </si>
  <si>
    <t>정영수</t>
    <phoneticPr fontId="3" type="noConversion"/>
  </si>
  <si>
    <t>330-3964</t>
    <phoneticPr fontId="3" type="noConversion"/>
  </si>
  <si>
    <t>생림 공공하수처리시설 증설사업</t>
    <phoneticPr fontId="3" type="noConversion"/>
  </si>
  <si>
    <t>생림면 장재로 520번길 8-111</t>
    <phoneticPr fontId="3" type="noConversion"/>
  </si>
  <si>
    <t>2026.02.
(2차분)</t>
    <phoneticPr fontId="3" type="noConversion"/>
  </si>
  <si>
    <t>2025.04.14.</t>
    <phoneticPr fontId="3" type="noConversion"/>
  </si>
  <si>
    <t>2027.04.13.</t>
    <phoneticPr fontId="3" type="noConversion"/>
  </si>
  <si>
    <t>오승제</t>
    <phoneticPr fontId="3" type="noConversion"/>
  </si>
  <si>
    <t>330-3974</t>
    <phoneticPr fontId="3" type="noConversion"/>
  </si>
  <si>
    <t>장유지구 노후 하수관로 정비공사</t>
    <phoneticPr fontId="3" type="noConversion"/>
  </si>
  <si>
    <t>대청, 율하, 칠산, 회현, 김해일반산업단지</t>
    <phoneticPr fontId="3" type="noConversion"/>
  </si>
  <si>
    <t>굴착교체(전체) L=14.7km 굴착교체(부분) 549개소, 비굴착보수(전체) L=84m 비굴착보수(부분) 249개소</t>
    <phoneticPr fontId="3" type="noConversion"/>
  </si>
  <si>
    <t>2025.02.</t>
    <phoneticPr fontId="3" type="noConversion"/>
  </si>
  <si>
    <t>2026.03.
(예정)</t>
    <phoneticPr fontId="3" type="noConversion"/>
  </si>
  <si>
    <t>2029.03.
(예정)</t>
    <phoneticPr fontId="3" type="noConversion"/>
  </si>
  <si>
    <t>강동민</t>
    <phoneticPr fontId="3" type="noConversion"/>
  </si>
  <si>
    <t>330-4900</t>
    <phoneticPr fontId="3" type="noConversion"/>
  </si>
  <si>
    <t>중점관리구역 맨홀 내 추락방지시설 설치사업</t>
    <phoneticPr fontId="3" type="noConversion"/>
  </si>
  <si>
    <t>관내 중점관리구역(활천,내덕)</t>
    <phoneticPr fontId="3" type="noConversion"/>
  </si>
  <si>
    <t>추락방지시설 설치 672개소</t>
    <phoneticPr fontId="3" type="noConversion"/>
  </si>
  <si>
    <t>김용현</t>
    <phoneticPr fontId="3" type="noConversion"/>
  </si>
  <si>
    <t>330-4899</t>
    <phoneticPr fontId="3" type="noConversion"/>
  </si>
  <si>
    <t>하수관로 기술진단 후속 정비사업</t>
    <phoneticPr fontId="3" type="noConversion"/>
  </si>
  <si>
    <t>대동,진영,한림,상동,생림 처리구역(5개구역)</t>
    <phoneticPr fontId="3" type="noConversion"/>
  </si>
  <si>
    <t>하수관로 굴착보수 0.59km 및 비굴착보수 91개소, 맨홀 보수 483개소 등</t>
    <phoneticPr fontId="3" type="noConversion"/>
  </si>
  <si>
    <t>녹지과</t>
    <phoneticPr fontId="3" type="noConversion"/>
  </si>
  <si>
    <t>신아름</t>
    <phoneticPr fontId="3" type="noConversion"/>
  </si>
  <si>
    <t>350-6343</t>
    <phoneticPr fontId="3" type="noConversion"/>
  </si>
  <si>
    <t>가로수 조성</t>
    <phoneticPr fontId="3" type="noConversion"/>
  </si>
  <si>
    <t>낙동대로(생림 ~ 한림)</t>
    <phoneticPr fontId="3" type="noConversion"/>
  </si>
  <si>
    <t>이팝나무 625주 식재</t>
    <phoneticPr fontId="3" type="noConversion"/>
  </si>
  <si>
    <t>신아름 외 6명</t>
    <phoneticPr fontId="3" type="noConversion"/>
  </si>
  <si>
    <t>수목 유지관리</t>
    <phoneticPr fontId="3" type="noConversion"/>
  </si>
  <si>
    <t>관내 일원</t>
    <phoneticPr fontId="3" type="noConversion"/>
  </si>
  <si>
    <t>제초, 깎기, 전정 3~4회</t>
    <phoneticPr fontId="3" type="noConversion"/>
  </si>
  <si>
    <t>김민영</t>
    <phoneticPr fontId="3" type="noConversion"/>
  </si>
  <si>
    <t>350-6345</t>
    <phoneticPr fontId="3" type="noConversion"/>
  </si>
  <si>
    <t>병해충 방제</t>
    <phoneticPr fontId="3" type="noConversion"/>
  </si>
  <si>
    <t>수목 12천주 방제</t>
    <phoneticPr fontId="3" type="noConversion"/>
  </si>
  <si>
    <t>권양하</t>
    <phoneticPr fontId="3" type="noConversion"/>
  </si>
  <si>
    <t>350-1913</t>
    <phoneticPr fontId="3" type="noConversion"/>
  </si>
  <si>
    <t>산림, 조경</t>
    <phoneticPr fontId="3" type="noConversion"/>
  </si>
  <si>
    <t>기후대응 도시숲 조성사업</t>
    <phoneticPr fontId="3" type="noConversion"/>
  </si>
  <si>
    <t>국도14호선(시민의숲)</t>
    <phoneticPr fontId="3" type="noConversion"/>
  </si>
  <si>
    <t>2ha</t>
    <phoneticPr fontId="3" type="noConversion"/>
  </si>
  <si>
    <t>남해고속도로변(신문동)</t>
    <phoneticPr fontId="3" type="noConversion"/>
  </si>
  <si>
    <t>0.3ha</t>
    <phoneticPr fontId="3" type="noConversion"/>
  </si>
  <si>
    <t>대동첨단산업단지 입구</t>
    <phoneticPr fontId="3" type="noConversion"/>
  </si>
  <si>
    <t>밀양시</t>
    <phoneticPr fontId="3" type="noConversion"/>
  </si>
  <si>
    <t>문화예술과</t>
  </si>
  <si>
    <t>임현섭</t>
  </si>
  <si>
    <t>359-5648</t>
  </si>
  <si>
    <t>문화및집회시설</t>
  </si>
  <si>
    <t>밀양연극교육체험관 건립사업</t>
  </si>
  <si>
    <t>부북면 가산리 82</t>
  </si>
  <si>
    <t>연면적: 2,970㎡</t>
  </si>
  <si>
    <t>2027. 8.</t>
  </si>
  <si>
    <t>밀양시</t>
  </si>
  <si>
    <t>숙박시설</t>
  </si>
  <si>
    <t>밀양아리나 청년연극인쉼터 조성사업</t>
  </si>
  <si>
    <t>연면적: 1,186㎡</t>
  </si>
  <si>
    <t>2027. 4.</t>
  </si>
  <si>
    <t>윤주진</t>
  </si>
  <si>
    <t>359-5649</t>
  </si>
  <si>
    <t>크래프트숍 조성 공사</t>
  </si>
  <si>
    <t>내이동 1025-1번지</t>
  </si>
  <si>
    <t>리모델링 90.9㎡</t>
  </si>
  <si>
    <t>정범기</t>
  </si>
  <si>
    <t>359-5639</t>
  </si>
  <si>
    <t>유산</t>
  </si>
  <si>
    <t>밀양 주산서당 산자이상 해체보수</t>
  </si>
  <si>
    <t>단장면 단장리 713번지</t>
  </si>
  <si>
    <t>산자이상 해체보수 1식</t>
  </si>
  <si>
    <t>미정(상반기)</t>
  </si>
  <si>
    <t>밀양 삼한벽공대장군 목상 주변 정비</t>
  </si>
  <si>
    <t>밀양시 내이중앙길 14번지 일원</t>
  </si>
  <si>
    <t>대문채 보수, 실시설계 등 1식</t>
  </si>
  <si>
    <t>천황산 표충사 일원 칠성전 보수</t>
  </si>
  <si>
    <t>단장면 표충로 1338번지 일원</t>
  </si>
  <si>
    <t>칠성전 보수정비공사 1식</t>
  </si>
  <si>
    <t>조명시설</t>
  </si>
  <si>
    <t>밀양 영남루 경관조명 개선사업</t>
  </si>
  <si>
    <t>밀양시 내일동 40번지 일원</t>
  </si>
  <si>
    <t>경관조명 교체 및 설치 1식</t>
  </si>
  <si>
    <t>관광진흥과</t>
  </si>
  <si>
    <t>송형철</t>
  </si>
  <si>
    <t>359-5862</t>
  </si>
  <si>
    <t>관광시설</t>
  </si>
  <si>
    <t>표충사관광지 산림어드벤처 조성사업</t>
  </si>
  <si>
    <t>밀양시 단장면 구천리 304번지 일원</t>
  </si>
  <si>
    <t>놀이시설 및 명품산책로 조성(A=4,047㎡)</t>
  </si>
  <si>
    <t>가산저수지 주변 탐방로 정비사업</t>
  </si>
  <si>
    <t>밀양시 부북면 퇴로리 417번지 일원</t>
  </si>
  <si>
    <t>둘레길 및 탐방로 조성(L=6.0km)</t>
  </si>
  <si>
    <t>2026. 8.</t>
  </si>
  <si>
    <t>2027. 2.</t>
  </si>
  <si>
    <t>노인장애인과</t>
  </si>
  <si>
    <t>박성실</t>
  </si>
  <si>
    <t>359-5989</t>
  </si>
  <si>
    <t>노유자시설</t>
  </si>
  <si>
    <t>밀양시종합사회복지관 건립</t>
  </si>
  <si>
    <t>밀양시 가곡동 709-66번지 일원</t>
  </si>
  <si>
    <t>건립 1식
연면적 2,900 ㎡</t>
  </si>
  <si>
    <t>2026. 5월</t>
  </si>
  <si>
    <t xml:space="preserve">2026. 5. </t>
  </si>
  <si>
    <t>김미나</t>
  </si>
  <si>
    <t>359-5985</t>
  </si>
  <si>
    <t>산내 중양경로당 재건축공사</t>
  </si>
  <si>
    <t>밀양시 산내면 삼양리 1114</t>
  </si>
  <si>
    <t>경로당 1동 신축(100㎡)</t>
  </si>
  <si>
    <t>2026. 4.</t>
  </si>
  <si>
    <t>삼랑진 숭진경로당 이전신축공사</t>
  </si>
  <si>
    <t>밀양시 삼랑진읍 숭진리 942</t>
  </si>
  <si>
    <t>경로당 1동 신축(85㎡)</t>
  </si>
  <si>
    <t>산내 용암하촌경로당 신축공사</t>
  </si>
  <si>
    <t>밀양시 산내면 용전리 215</t>
  </si>
  <si>
    <t>경로당 1동 신축(65㎡)</t>
  </si>
  <si>
    <t>하남 내서경로당 이전 신축공사</t>
  </si>
  <si>
    <t>밀양시 하남읍 수산리 736-2</t>
  </si>
  <si>
    <t>청도분회경로당 재건축공사</t>
  </si>
  <si>
    <t>밀양시 청도면 구기리 120-2</t>
  </si>
  <si>
    <t>초동 반월경로당 재건축공사</t>
  </si>
  <si>
    <t>밀양시 초동면 반월리 676</t>
  </si>
  <si>
    <t>삼랑진 배양경로당 신축공사</t>
  </si>
  <si>
    <t>밀양시 삼랑진읍 안태리 1037-1</t>
  </si>
  <si>
    <t>경로당 1동 신축(42㎡)</t>
  </si>
  <si>
    <t>여성가족과</t>
  </si>
  <si>
    <t>박윤아</t>
  </si>
  <si>
    <t>359-5173</t>
  </si>
  <si>
    <t>청소년문화의집 리모델링</t>
  </si>
  <si>
    <t>밀양시 내일동 268-1</t>
  </si>
  <si>
    <t>지하1층 ~ 지상3층
952㎡</t>
  </si>
  <si>
    <t>나노융합과</t>
  </si>
  <si>
    <t>이승두</t>
  </si>
  <si>
    <t>055-359-5848</t>
  </si>
  <si>
    <t>환경시설</t>
  </si>
  <si>
    <t>밀양 나노융합국가산업단지 공공폐수처리시설(3단계) 설치사업</t>
  </si>
  <si>
    <t>밀양시 부북면 감천리 115-5</t>
  </si>
  <si>
    <t>공공폐수처리시설 Q=900T/일</t>
  </si>
  <si>
    <t>2026. 6</t>
    <phoneticPr fontId="3" type="noConversion"/>
  </si>
  <si>
    <t>투자유치과</t>
  </si>
  <si>
    <t>조영열</t>
  </si>
  <si>
    <t>359-5842</t>
  </si>
  <si>
    <t>춘화농공단지 우수관로 정비사업</t>
  </si>
  <si>
    <t>부북면 춘화리 865번지</t>
  </si>
  <si>
    <t>우수관 교체 L=230m</t>
  </si>
  <si>
    <t>초동특별농공단지 공업용배수지 정비사업</t>
  </si>
  <si>
    <t>초동면 명성리 2463 일원</t>
  </si>
  <si>
    <t>급수관(D80 이하) 신규설치 L=600m)</t>
  </si>
  <si>
    <t>건설과</t>
  </si>
  <si>
    <t>김대웅</t>
  </si>
  <si>
    <t>359-5247</t>
  </si>
  <si>
    <t>정승동 진입도로 정비공사</t>
  </si>
  <si>
    <t>밀양시 단장면 구천리</t>
  </si>
  <si>
    <t>L=4610m B=3~4m</t>
  </si>
  <si>
    <t>박건호</t>
  </si>
  <si>
    <t>359-5248</t>
  </si>
  <si>
    <t>부로도로 확포장공사</t>
  </si>
  <si>
    <t>밀양시 무안면 무안리,연상리 일원</t>
  </si>
  <si>
    <t>L=1560m B=6.5m</t>
  </si>
  <si>
    <t>평밭 진입도로 개선공사</t>
  </si>
  <si>
    <t>밀양시 부북면 위양리,대항리</t>
  </si>
  <si>
    <t>L=1000m B=5.5m</t>
  </si>
  <si>
    <t>단장도로 확포장공사</t>
  </si>
  <si>
    <t>밀양시 단장면 단장리</t>
  </si>
  <si>
    <t>L=800m B=6.5m</t>
  </si>
  <si>
    <t>화성동~거족간 위험도로 구조개선공사</t>
  </si>
  <si>
    <t>밀양시 삼랑진읍 미전리,삼랑리</t>
  </si>
  <si>
    <t>L=1050m B=13m</t>
  </si>
  <si>
    <t>이영호</t>
  </si>
  <si>
    <t>359-5246</t>
  </si>
  <si>
    <t>봉황~고노실간 도로 확포장공사</t>
  </si>
  <si>
    <t>밀양시 초동면 봉황리,부북면 전사포리,상남면 남산리</t>
  </si>
  <si>
    <t>L=4120m</t>
  </si>
  <si>
    <t>운정~사랑골 도로 확포장공사</t>
  </si>
  <si>
    <t>밀양시 무안면 운정리,부북면 대항리</t>
  </si>
  <si>
    <t>L=1450m B=8.5m</t>
  </si>
  <si>
    <t>웅동도로 확포장공사</t>
  </si>
  <si>
    <t>밀양시 무안면 웅동리</t>
  </si>
  <si>
    <t>L=1020 B=8m</t>
  </si>
  <si>
    <t>심양 진입도로 확포장공사</t>
  </si>
  <si>
    <t>밀양시 산내면 삼양리</t>
  </si>
  <si>
    <t>L=803</t>
  </si>
  <si>
    <t>배양도로 확포장공사</t>
  </si>
  <si>
    <t>밀양시 삼랑진읍 안태리,검세리</t>
  </si>
  <si>
    <t>L=1130 B=6.5</t>
  </si>
  <si>
    <t>류상민</t>
  </si>
  <si>
    <t>359-525</t>
  </si>
  <si>
    <t>금암교 재가설 공사</t>
  </si>
  <si>
    <t>밀양시 산내면 임고리</t>
  </si>
  <si>
    <t>교량재가설
L= 104.6m B=8.0m</t>
  </si>
  <si>
    <t>2026. 12</t>
  </si>
  <si>
    <t>명례교 재가설 공사</t>
  </si>
  <si>
    <t>밀양시 상남면 외산리</t>
  </si>
  <si>
    <t>교량 재가설
L= 25.8m B= 8.0m</t>
  </si>
  <si>
    <t>시도17호 안태지구 재해복구</t>
  </si>
  <si>
    <t>밀양시 삼랑진읍 안태리</t>
  </si>
  <si>
    <t>재해복구 1식</t>
  </si>
  <si>
    <t>덕곡도로 정비 공사</t>
  </si>
  <si>
    <t>밀양시 부북면 덕곡리</t>
  </si>
  <si>
    <t>아스콘덧씌우기
L= 800.0m B= 7.0m</t>
  </si>
  <si>
    <t>359-5259</t>
  </si>
  <si>
    <t>솔방 진입도로 정비 공사</t>
  </si>
  <si>
    <t>밀양시 상동면 도곡리</t>
  </si>
  <si>
    <t>아스콘덧씌우기
L= 700.0m B= 6.0m</t>
  </si>
  <si>
    <t>매일 ~ 신안 간 도로 정비 공사</t>
  </si>
  <si>
    <t>밀양시 상동면 안인리</t>
  </si>
  <si>
    <t>아스콘덧씌우기
L= 576.0m B= 6.0m</t>
  </si>
  <si>
    <t>괴곡도로 측구 정비 공사</t>
  </si>
  <si>
    <t>밀양시 산외면 희곡리</t>
  </si>
  <si>
    <t>L형 측구 L= 72.0m
개거(0.6mx0.6m)
L= 130.0m</t>
  </si>
  <si>
    <t>석남재 급경사지 사면 정비 공사</t>
  </si>
  <si>
    <t>낙석방지책 L= 90.0m
낙석방지망 A= 450㎡
사면보호공 A= 400㎡</t>
  </si>
  <si>
    <t>구미도로 사면 정비 공사</t>
  </si>
  <si>
    <t>밀양시 단장면 미촌리</t>
  </si>
  <si>
    <t>낙석방책 L= 158.0m</t>
  </si>
  <si>
    <t>평촌도로 노면 정비 공사</t>
  </si>
  <si>
    <t>밀양시 상남면 평촌리</t>
  </si>
  <si>
    <t>아스콘덧씌우기
L= 500.0m B= 7.2m</t>
  </si>
  <si>
    <t>세천도로 정비 공사</t>
  </si>
  <si>
    <t>밀양시 상남면 동산리</t>
  </si>
  <si>
    <t>아스콘덧씌우기
L= 800.0m B= 6.0m</t>
  </si>
  <si>
    <t>명포도로 정비 공사</t>
  </si>
  <si>
    <t>밀양시 초동면 명성리</t>
  </si>
  <si>
    <t>도로 확포장
L=210.0m B= 1.5m</t>
  </si>
  <si>
    <t>가복 ~ 운정 간 도로 정비 공사</t>
  </si>
  <si>
    <t>밀양시 무안면 마흘리</t>
  </si>
  <si>
    <t>아스콘덧씌우기
L= 850.0m B= 6.5m</t>
  </si>
  <si>
    <t>점토도로 정비 공사</t>
  </si>
  <si>
    <t>밀양시 무안면 판곡리</t>
  </si>
  <si>
    <t>아스콘덧씌우기
L= 900.0m B= 6.0m</t>
  </si>
  <si>
    <t>구서원노로 정비 공사</t>
  </si>
  <si>
    <t>밀양시 활성동</t>
  </si>
  <si>
    <t>아스콘덧씌우기
L= 1,100.0m B= 6.5m
산마루측구 L= 200.0m</t>
  </si>
  <si>
    <t>신촌오거리 ~ 작시사거리 간
보도 정비 공사</t>
  </si>
  <si>
    <t>밀양시 내이동</t>
  </si>
  <si>
    <t>빗물받이 18개소</t>
  </si>
  <si>
    <t>용두교 ~ 농산물품질관리원 간
보도 정비 공사</t>
  </si>
  <si>
    <t>밀양시 가곡동</t>
  </si>
  <si>
    <t>보도정비
L= 420.0m B= 3.5m</t>
  </si>
  <si>
    <t>멍에실 도로 우수관 설치 공사</t>
  </si>
  <si>
    <t>우수관(D500mm)
L 125.0m</t>
  </si>
  <si>
    <t>금호지하차도
진입차단시설 설치 공사</t>
  </si>
  <si>
    <t>밀양시 상동면 금산리</t>
  </si>
  <si>
    <t>진입차단시설 4개소</t>
  </si>
  <si>
    <t>이재기</t>
  </si>
  <si>
    <t>359-5522</t>
  </si>
  <si>
    <t>제대천 생태하천 복원사업</t>
  </si>
  <si>
    <t>밀양시 부북면, 내이동 일원</t>
  </si>
  <si>
    <t>생태하천 복원
L=2.94km</t>
  </si>
  <si>
    <t>2027.07.06.</t>
  </si>
  <si>
    <t>미전천(용전지구)정비</t>
  </si>
  <si>
    <t>삼랑진읍 용전리 974번지 일원</t>
  </si>
  <si>
    <t>호안 정비
L=200m</t>
  </si>
  <si>
    <t>2026.02.16.</t>
  </si>
  <si>
    <t>옥산천(여수지구)정비</t>
  </si>
  <si>
    <t>상동면 옥산리 897-1번지 일원</t>
  </si>
  <si>
    <t>호안 정비
L=100m</t>
  </si>
  <si>
    <t>봉의천(구만지구)정비</t>
  </si>
  <si>
    <t>산내면 봉의리 1536-39번지 일원</t>
  </si>
  <si>
    <t>동천(용전지구)정비</t>
  </si>
  <si>
    <t>산내면 용전리 193번지 일원</t>
  </si>
  <si>
    <t>제방도로 정비
L=550m</t>
  </si>
  <si>
    <t>초동천(외송지구)정비</t>
  </si>
  <si>
    <t>초동면 덕산리 1630번지 일원</t>
  </si>
  <si>
    <t>제방도로 정비
L=150m</t>
  </si>
  <si>
    <t>무안천(중산지구)정비</t>
  </si>
  <si>
    <t>무안면 중산리 199번지 일원</t>
  </si>
  <si>
    <t>호안 정비
L=80m</t>
  </si>
  <si>
    <t>두곡천(듬실지구)정비</t>
  </si>
  <si>
    <t>청도면 두곡리 640번지 일원</t>
  </si>
  <si>
    <t>호안 정비
L=90m</t>
  </si>
  <si>
    <t>근기천(호음지구)정비</t>
  </si>
  <si>
    <t>청도면 조천리 98-1번지 일원</t>
  </si>
  <si>
    <t xml:space="preserve"> 김기동</t>
  </si>
  <si>
    <t>359-5523</t>
  </si>
  <si>
    <t>도곡소하천 정비</t>
  </si>
  <si>
    <t>상동면 도곡리 일원</t>
  </si>
  <si>
    <t>소하천 정비
L=2.1km</t>
  </si>
  <si>
    <t>가정자소하천 정비</t>
  </si>
  <si>
    <t>삼랑진읍 청학리, 용성리 일원</t>
  </si>
  <si>
    <t>소하천 정비
L=1.6km</t>
  </si>
  <si>
    <t>법흥소하천 정비</t>
  </si>
  <si>
    <t>단장면 법흥리 일원</t>
  </si>
  <si>
    <t>2027. 12.</t>
  </si>
  <si>
    <t>김기동</t>
  </si>
  <si>
    <t>용소소하천 정비</t>
  </si>
  <si>
    <t>단장면 감물리 872번지 일원</t>
  </si>
  <si>
    <t>호안 정비
L=220m, 소교량 1개소</t>
  </si>
  <si>
    <t>동화소하천 정비</t>
  </si>
  <si>
    <t>단장면 사연리 691번지 일원</t>
  </si>
  <si>
    <t>하상보호공
L=150m</t>
  </si>
  <si>
    <t>무릉소하천 정비</t>
  </si>
  <si>
    <t>단장면 무릉리 일원</t>
  </si>
  <si>
    <t>호안 정비
L=120m, 교량 1개소</t>
  </si>
  <si>
    <t>이연소하천 정비</t>
  </si>
  <si>
    <t>상남면 연금리 일원</t>
  </si>
  <si>
    <t>호안 정비
L=60m, 차량대피소 1개소</t>
  </si>
  <si>
    <t>중산소하천 정비</t>
  </si>
  <si>
    <t>상남면 남산리 988-51번지 일원</t>
  </si>
  <si>
    <t xml:space="preserve">2026. 12. </t>
  </si>
  <si>
    <t>범평소하천 정비</t>
  </si>
  <si>
    <t>초동면 범평리 2-2번지 일원</t>
  </si>
  <si>
    <t>제방도로 정비
L=450m</t>
  </si>
  <si>
    <t>자양소하천 정비(1지구)</t>
  </si>
  <si>
    <t>무안면 웅동리 일원</t>
  </si>
  <si>
    <t>호안 정비
L=200m, 교량 2개소</t>
  </si>
  <si>
    <t>박강우</t>
  </si>
  <si>
    <t>359-5536</t>
  </si>
  <si>
    <t>하천부속시설</t>
  </si>
  <si>
    <t>밀양강 나노교~감천교 보행로 정비</t>
  </si>
  <si>
    <t>밀양시 부북면 전사포리 405</t>
  </si>
  <si>
    <t>보행로 정비 L=1.3km, B=2.5m</t>
  </si>
  <si>
    <t>국가하천 친수시설 유지관리(밀양강 둘레길 조성)</t>
  </si>
  <si>
    <t>밀양시 삼문동 707</t>
  </si>
  <si>
    <t>징검다리 및 산책로 L=476m</t>
  </si>
  <si>
    <t>밀양강 삼문지구 장애인 보행로 정비</t>
  </si>
  <si>
    <t>밀양시 삼문동 1-4</t>
  </si>
  <si>
    <t>보행로 정비 L=170m, B=2.0m</t>
  </si>
  <si>
    <t>밀양강 가곡지구 용두교 밑 정비</t>
  </si>
  <si>
    <t>밀양시 가곡동 용두교 밑</t>
  </si>
  <si>
    <t>친수시설 설치 1식</t>
  </si>
  <si>
    <t>밀양강 가곡지구 산책로 정비</t>
  </si>
  <si>
    <t>밀양시 가곡동 501-2</t>
  </si>
  <si>
    <t>산책로 정비 L=200, B=2.5m</t>
  </si>
  <si>
    <t>밀양강 삼문지구 휴식공간 조성</t>
  </si>
  <si>
    <t>밀양시 삼문동 693-6</t>
  </si>
  <si>
    <t>투스콘 포장 L=330m,B=3.0m</t>
  </si>
  <si>
    <t>지역개발과</t>
  </si>
  <si>
    <t>김진화</t>
  </si>
  <si>
    <t>359-5252</t>
  </si>
  <si>
    <t>수리시설</t>
  </si>
  <si>
    <t>덕곡지구 수리시설개보수 공사</t>
  </si>
  <si>
    <t>밀양시 부북면 덕곡리 436-1</t>
  </si>
  <si>
    <t>배수로 정비 L=450m</t>
  </si>
  <si>
    <t>박장한</t>
  </si>
  <si>
    <t>359-5253</t>
  </si>
  <si>
    <t>활성지구 소규모 배수개선사업</t>
  </si>
  <si>
    <t>밀양시 활성동 532</t>
  </si>
  <si>
    <t>배수장 1개소, 배수로 L=160m</t>
  </si>
  <si>
    <t>기계화경작로 확포장공사</t>
  </si>
  <si>
    <t>밀양시 하남읍, 초동면</t>
  </si>
  <si>
    <t>도로정비 1식</t>
  </si>
  <si>
    <t>정주기반 확충사업</t>
  </si>
  <si>
    <t>밀양시 무안면, 산내면</t>
  </si>
  <si>
    <t>미전들 용수로 정비</t>
  </si>
  <si>
    <t>밀양시 삼랑진읍 미전리 760-14</t>
  </si>
  <si>
    <t>용수로 L=150m</t>
  </si>
  <si>
    <t>시동 배수로 정비</t>
  </si>
  <si>
    <t>밀양시 하남읍 수산리 403-31</t>
  </si>
  <si>
    <t>배수로 L=150m</t>
  </si>
  <si>
    <t>파서 배수로 정비</t>
  </si>
  <si>
    <t>밀양시 하남읍 파서리 527-7</t>
  </si>
  <si>
    <t>배수로 L=200m</t>
  </si>
  <si>
    <t>강봉주</t>
  </si>
  <si>
    <t>359-5250</t>
  </si>
  <si>
    <t>청운들 배수로 정비</t>
  </si>
  <si>
    <t>밀양시 부북면 청운리 493</t>
  </si>
  <si>
    <t>배수로 L=300m</t>
  </si>
  <si>
    <t>덕곡들 배수로 정비</t>
  </si>
  <si>
    <t>밀양시 부북면 청운리 174-1</t>
  </si>
  <si>
    <t>배수로 L=250m</t>
  </si>
  <si>
    <t>덕곡들 송수관로 정비</t>
  </si>
  <si>
    <t>밀양시 부북면 청운리 174-3</t>
  </si>
  <si>
    <t>송수관로 L=1.4km</t>
  </si>
  <si>
    <t>신안들 용배수로 정비</t>
  </si>
  <si>
    <t>밀양시 상동면 안인리 1340-3</t>
  </si>
  <si>
    <t>용배수로 L=420m</t>
  </si>
  <si>
    <t>박산용수로 정비</t>
  </si>
  <si>
    <t>밀양시 산외면 희곡리 563-1</t>
  </si>
  <si>
    <t>용수로 L=230m</t>
  </si>
  <si>
    <t>송포용배수로 정비</t>
  </si>
  <si>
    <t>밀양시 산내면 송백리 1538</t>
  </si>
  <si>
    <t>용배수로 L=280m</t>
  </si>
  <si>
    <t>야촌용수로 정비</t>
  </si>
  <si>
    <t>밀양시 산내면 가인리 2813-26</t>
  </si>
  <si>
    <t>용수로 L=100m</t>
  </si>
  <si>
    <t>섬들보 용수로 정비</t>
  </si>
  <si>
    <t>밀양시 단장면 사연리 637-2</t>
  </si>
  <si>
    <t>용수로 L=300m</t>
  </si>
  <si>
    <t>용회 용배수로 정비</t>
  </si>
  <si>
    <t>밀양시 단장면 태룡리 131</t>
  </si>
  <si>
    <t>용배수로 L=200m</t>
  </si>
  <si>
    <t>대성배수로 정비</t>
  </si>
  <si>
    <t>밀양시 상남면 기산리 602-10</t>
  </si>
  <si>
    <t>배수로 L=180m</t>
  </si>
  <si>
    <t>조서용수로 정비</t>
  </si>
  <si>
    <t>밀양시 상남면 조음리 739-2</t>
  </si>
  <si>
    <t>마산배수로 정비</t>
  </si>
  <si>
    <t>밀양시 상남면 마산리 504-5</t>
  </si>
  <si>
    <t>외산배수로 정비</t>
  </si>
  <si>
    <t>밀양시 상남면 외산리 906</t>
  </si>
  <si>
    <t>범평배수로 정비</t>
  </si>
  <si>
    <t>밀양시 초동면 범평리 7-1</t>
  </si>
  <si>
    <t>배수로 L=230m</t>
  </si>
  <si>
    <t>금포용수로 정비</t>
  </si>
  <si>
    <t>밀양시 초동면 금포리 104-2</t>
  </si>
  <si>
    <t>용수로 L=600m</t>
  </si>
  <si>
    <t>운정용수관로 교체</t>
  </si>
  <si>
    <t>밀양시 무안면 운정리 163-7</t>
  </si>
  <si>
    <t>용수관 L=50m</t>
  </si>
  <si>
    <t>덕암배수로 정비</t>
  </si>
  <si>
    <t>밀양시 무안면 덕암리 392</t>
  </si>
  <si>
    <t>정곡 용배수로 정비</t>
  </si>
  <si>
    <t>밀양시 무안면 정곡리 462-5</t>
  </si>
  <si>
    <t>용배수로 L=240m</t>
  </si>
  <si>
    <t>판곡용수로 정비</t>
  </si>
  <si>
    <t>밀양시 무안면 판곡리 573</t>
  </si>
  <si>
    <t>용수로 L=370m</t>
  </si>
  <si>
    <t>가례용수관로 교체</t>
  </si>
  <si>
    <t>밀양시 무안면 가례리 390</t>
  </si>
  <si>
    <t>용수관로 L=560m</t>
  </si>
  <si>
    <t>두곡큰들 배수로 정비</t>
  </si>
  <si>
    <t>밀양시 청도면 두곡리 712</t>
  </si>
  <si>
    <t>배수로 L=70m</t>
  </si>
  <si>
    <t>인목하 용수로 정비</t>
  </si>
  <si>
    <t>밀양시 청도면 인산리 230</t>
  </si>
  <si>
    <t>용수로 L=200m</t>
  </si>
  <si>
    <t>김경민</t>
  </si>
  <si>
    <t>359-5264</t>
  </si>
  <si>
    <t>소규모공공시설</t>
  </si>
  <si>
    <t>부북춘화 농공단지 세천 정비</t>
  </si>
  <si>
    <t>밀양시 부북면</t>
  </si>
  <si>
    <t>세천정비 L=200m</t>
  </si>
  <si>
    <t>추선우</t>
  </si>
  <si>
    <t>359-5265</t>
  </si>
  <si>
    <t>반딧불마을 세천 정비</t>
  </si>
  <si>
    <t>밀양시 상동면</t>
  </si>
  <si>
    <t>세천정비 L=160m</t>
  </si>
  <si>
    <t>이정현</t>
  </si>
  <si>
    <t>359-5266</t>
  </si>
  <si>
    <t>평촌3리마을 배수로 정비</t>
  </si>
  <si>
    <t>밀양시 상남면</t>
  </si>
  <si>
    <t>배수로 정비 L=44m</t>
  </si>
  <si>
    <t>다원1마을 세천 정비</t>
  </si>
  <si>
    <t>밀양시 산외면</t>
  </si>
  <si>
    <t>세천정비 L=70m</t>
  </si>
  <si>
    <t>발례마을 안길 정비</t>
  </si>
  <si>
    <t>밀양시 산내면</t>
  </si>
  <si>
    <t>마을안길정비 L=80m</t>
  </si>
  <si>
    <t>소태유촌마을 배수로 정비</t>
  </si>
  <si>
    <t>밀양시 청도면</t>
  </si>
  <si>
    <t>배수로 정비 L=120m</t>
  </si>
  <si>
    <t>노곡마을 세천 정비</t>
  </si>
  <si>
    <t>밀양시 단장면</t>
  </si>
  <si>
    <t>세천정비 L=16m</t>
  </si>
  <si>
    <t>우병욱</t>
  </si>
  <si>
    <t>359-5249</t>
  </si>
  <si>
    <t>성만마을 세천 정비</t>
  </si>
  <si>
    <t>밀양시 초동면</t>
  </si>
  <si>
    <t>세천정비 L=300m</t>
  </si>
  <si>
    <t>귀동마을 안길 정비</t>
  </si>
  <si>
    <t>밀양시 하남읍</t>
  </si>
  <si>
    <t>마을안길 정비L=400m</t>
  </si>
  <si>
    <t>내촌마을 안길 정비</t>
  </si>
  <si>
    <t>마을안길 정비 L=130m</t>
  </si>
  <si>
    <t>거족마을 안길 정비</t>
  </si>
  <si>
    <t>밀양시 삼랑진읍</t>
  </si>
  <si>
    <t>마을안길 정비 L= 1000m</t>
  </si>
  <si>
    <t>남전마을 세천 정비</t>
  </si>
  <si>
    <t>세천정비 L=180m</t>
  </si>
  <si>
    <t>구기마을 배수로 정비</t>
  </si>
  <si>
    <t>배수로 정비 L=290m</t>
  </si>
  <si>
    <t>조천마을 배수로 정비</t>
  </si>
  <si>
    <t>배수로 정비 L=50m</t>
  </si>
  <si>
    <t>밀성고 주변 안길 정비</t>
  </si>
  <si>
    <t>밀양시 교동</t>
  </si>
  <si>
    <t>마을안길 정비 L= 200m</t>
  </si>
  <si>
    <t>도시과</t>
  </si>
  <si>
    <t>김명수</t>
  </si>
  <si>
    <t>359-5272</t>
  </si>
  <si>
    <t>나노융합국가산업단지 연계시설 조성사업</t>
  </si>
  <si>
    <t>밀양시 내이동, 삼문동</t>
  </si>
  <si>
    <t>도로개설
L=570m, B=15m</t>
  </si>
  <si>
    <t>윤현식</t>
  </si>
  <si>
    <t>359-5273</t>
  </si>
  <si>
    <t>상감교~한신더휴 도시계획도로 개설사업</t>
  </si>
  <si>
    <t>밀양시 내이동 79-5번지</t>
  </si>
  <si>
    <t>도로개설 
L=1,600m, B=25m</t>
  </si>
  <si>
    <t>손우진</t>
  </si>
  <si>
    <t>359-5283</t>
  </si>
  <si>
    <t>가곡동 용두산공원 도시계획도로 개설사업</t>
  </si>
  <si>
    <t>밀양시 가곡동 691-1번지</t>
  </si>
  <si>
    <t>도로개설
L=357m, B=12.0m</t>
  </si>
  <si>
    <t>2027. 11.</t>
    <phoneticPr fontId="3" type="noConversion"/>
  </si>
  <si>
    <t>삼랑진초교 뒤편 도시계획도로 개설사업</t>
  </si>
  <si>
    <t>밀양시 삼랑진읍 송지리 185-1번지</t>
  </si>
  <si>
    <t>도로개설
L=426m, B=12~20m</t>
  </si>
  <si>
    <t>한울아파트~밀양향교 간 도시계획도로 개설사업</t>
  </si>
  <si>
    <t>밀양시 교동 713-5번지</t>
  </si>
  <si>
    <t>도로개설
L=185m, B=6m</t>
  </si>
  <si>
    <t>2026. 9</t>
    <phoneticPr fontId="3" type="noConversion"/>
  </si>
  <si>
    <t>2027. 3</t>
    <phoneticPr fontId="3" type="noConversion"/>
  </si>
  <si>
    <t>남천공원 회전교차로 설치사업</t>
  </si>
  <si>
    <t>밀양시 내이동 1383-10번지</t>
  </si>
  <si>
    <t>회전교차로 1식</t>
  </si>
  <si>
    <t>안전재난과</t>
  </si>
  <si>
    <t>김종호</t>
  </si>
  <si>
    <t>359-5516</t>
  </si>
  <si>
    <t>수산지구 풍수해생활권 종합정비사업</t>
  </si>
  <si>
    <t>밀양시 하남읍 수산리</t>
  </si>
  <si>
    <t>하천정비 L=2.7km,
배수펌프장 1개소</t>
  </si>
  <si>
    <t>2029. 8.</t>
    <phoneticPr fontId="3" type="noConversion"/>
  </si>
  <si>
    <t>삼랑진 자연재해위험개선지구 정비사업</t>
  </si>
  <si>
    <t>밀양시 삼랑진읍 검세리</t>
  </si>
  <si>
    <t>배수로정비 L=2.5km,
유수지 1개소</t>
  </si>
  <si>
    <t>2029. 7.</t>
    <phoneticPr fontId="3" type="noConversion"/>
  </si>
  <si>
    <t>검암 자연재해위험개선지구 정비사업</t>
  </si>
  <si>
    <t>밀양시 초동면 검암리</t>
  </si>
  <si>
    <t>하천정비 L=5.5km,
배수펌프장 1개소</t>
  </si>
  <si>
    <t>2029. 10.</t>
    <phoneticPr fontId="3" type="noConversion"/>
  </si>
  <si>
    <t>상하수도과</t>
  </si>
  <si>
    <t>김남두</t>
  </si>
  <si>
    <t>359-5487</t>
  </si>
  <si>
    <t>하남 정수장(수도시설) 철거공사</t>
  </si>
  <si>
    <t>정수장 철거 1식</t>
  </si>
  <si>
    <t>김남두</t>
    <phoneticPr fontId="3" type="noConversion"/>
  </si>
  <si>
    <t>359-5487</t>
    <phoneticPr fontId="3" type="noConversion"/>
  </si>
  <si>
    <t>산외 율전마을 지방상수도 매설</t>
    <phoneticPr fontId="3" type="noConversion"/>
  </si>
  <si>
    <t>밀양시 산외면 다죽리</t>
    <phoneticPr fontId="3" type="noConversion"/>
  </si>
  <si>
    <t>상수관로 매설
(L=2.0km, D16~80mm)</t>
    <phoneticPr fontId="3" type="noConversion"/>
  </si>
  <si>
    <t>산외 엄광마을 지방상수도 매설</t>
    <phoneticPr fontId="3" type="noConversion"/>
  </si>
  <si>
    <t>밀양시 산외면 엄광리</t>
    <phoneticPr fontId="3" type="noConversion"/>
  </si>
  <si>
    <t>상수관로 매설
(L=1.0km, D16~80mm)</t>
    <phoneticPr fontId="3" type="noConversion"/>
  </si>
  <si>
    <t>산내 양촌마을 지방상수도 매설</t>
    <phoneticPr fontId="3" type="noConversion"/>
  </si>
  <si>
    <t>밀양시 산내면 봉의리</t>
    <phoneticPr fontId="3" type="noConversion"/>
  </si>
  <si>
    <t>상수관로 매설
(L=4.5km, D16~80mm)</t>
    <phoneticPr fontId="3" type="noConversion"/>
  </si>
  <si>
    <t>산내 강변마을 지방상수도 매설</t>
    <phoneticPr fontId="3" type="noConversion"/>
  </si>
  <si>
    <t>밀양시 산내면 가인리</t>
    <phoneticPr fontId="3" type="noConversion"/>
  </si>
  <si>
    <t>상수관로 매설
(L=1.5km, D16~80mm)</t>
    <phoneticPr fontId="3" type="noConversion"/>
  </si>
  <si>
    <t>산내 석골마을 지방상수도 매설</t>
    <phoneticPr fontId="3" type="noConversion"/>
  </si>
  <si>
    <t>밀양시 산내면 원서리</t>
    <phoneticPr fontId="3" type="noConversion"/>
  </si>
  <si>
    <t>지형기</t>
    <phoneticPr fontId="3" type="noConversion"/>
  </si>
  <si>
    <t>359-5402</t>
    <phoneticPr fontId="3" type="noConversion"/>
  </si>
  <si>
    <t>노후정수장 정비사업(교동정수장)</t>
    <phoneticPr fontId="3" type="noConversion"/>
  </si>
  <si>
    <t>밀양시 교동 일원</t>
    <phoneticPr fontId="3" type="noConversion"/>
  </si>
  <si>
    <t>정수장 개량 16,000㎥</t>
    <phoneticPr fontId="3" type="noConversion"/>
  </si>
  <si>
    <t>2029. 12.</t>
    <phoneticPr fontId="3" type="noConversion"/>
  </si>
  <si>
    <t>평리지구 농어촌생활용수개발</t>
    <phoneticPr fontId="3" type="noConversion"/>
  </si>
  <si>
    <t>밀양시 단장면 고례리</t>
    <phoneticPr fontId="3" type="noConversion"/>
  </si>
  <si>
    <t>상수관로 매설
(L=4.0km, D100mm)</t>
    <phoneticPr fontId="3" type="noConversion"/>
  </si>
  <si>
    <t>강무승</t>
  </si>
  <si>
    <t>359-5413</t>
  </si>
  <si>
    <t>새마을금고~대동아파트간 노후관 개량공사</t>
  </si>
  <si>
    <t xml:space="preserve">밀양시 상남면 </t>
  </si>
  <si>
    <t>도로확장 및 개설
L=800m, B=25m</t>
  </si>
  <si>
    <t>-</t>
  </si>
  <si>
    <t>삼랑진읍 무곡~율동간 유리섬유복합관 교체공사</t>
  </si>
  <si>
    <t>도로재포장 L=600m B=8m</t>
  </si>
  <si>
    <t>박현주</t>
  </si>
  <si>
    <t>359-5421</t>
  </si>
  <si>
    <t>거족안촌지구 하수관로 정비사업</t>
  </si>
  <si>
    <t>하수관로 L= 22.3km, 배수설비 721가구, 처리장 1개소</t>
  </si>
  <si>
    <t>2029. 12.</t>
  </si>
  <si>
    <t>이우신</t>
  </si>
  <si>
    <t>359-5424</t>
  </si>
  <si>
    <t>내금대흥지구 농어촌마을 하수도 설치사업</t>
  </si>
  <si>
    <t>하수관로 L= 9.5km, 배수설비 308가구, 처리장 1개소</t>
  </si>
  <si>
    <t>2029. 06.</t>
    <phoneticPr fontId="3" type="noConversion"/>
  </si>
  <si>
    <t>하진수</t>
  </si>
  <si>
    <t>359-5422</t>
  </si>
  <si>
    <t>맨홀추락방지시설 설치사업</t>
  </si>
  <si>
    <t>밀양시 관내</t>
  </si>
  <si>
    <t>맨홀추락방지시설 설치 2,884개소</t>
  </si>
  <si>
    <t>김원영</t>
  </si>
  <si>
    <t>359-5423</t>
  </si>
  <si>
    <t>단장지구 하수관로 정비사업</t>
  </si>
  <si>
    <t>하수관로 정비 L= 0.56km</t>
  </si>
  <si>
    <t>남기지구 하수관로 정비사업</t>
  </si>
  <si>
    <t>하수관로 정비 L= 2.3km</t>
  </si>
  <si>
    <t>하남(백산, 대사)지구 하수관로 정비사업</t>
  </si>
  <si>
    <t>하수관로 정비 L= 1.5km</t>
  </si>
  <si>
    <t>사포산단처리분구 하수관로 정비사업</t>
  </si>
  <si>
    <t>하수관로 정비 L= 0.2km</t>
  </si>
  <si>
    <t>산내(상양마을) 우수관로 정비사업</t>
  </si>
  <si>
    <t>하수관로 정비 L= 0.32km</t>
  </si>
  <si>
    <t>송지지구 하수관로 이설공사</t>
  </si>
  <si>
    <t>하수관로 이설 L= 2.0km</t>
  </si>
  <si>
    <t>청운 마을하수도 설치사업</t>
  </si>
  <si>
    <t>하수관로 L= 9.6km, 배수설비 241가구</t>
  </si>
  <si>
    <t>검암 마을하수도 설치사업</t>
  </si>
  <si>
    <t xml:space="preserve">밀양시 초동면 </t>
  </si>
  <si>
    <t>하수관로 L=6.144km, 배수설비 208가구, 처리장 1개소</t>
  </si>
  <si>
    <t>죽월 마을하수도 설치사업</t>
  </si>
  <si>
    <t xml:space="preserve">밀양시 무안면 </t>
  </si>
  <si>
    <t>하수관로 20.35km, 배수설비 625가구, 처리장 1개소</t>
  </si>
  <si>
    <t>2027. 6.</t>
    <phoneticPr fontId="3" type="noConversion"/>
  </si>
  <si>
    <t>임고 마을하수도 설치사업</t>
  </si>
  <si>
    <t>하수관로 L=19.0㎞,배수설비450가구,처리장1개소</t>
  </si>
  <si>
    <t>고정 마을하수도 설치사업</t>
  </si>
  <si>
    <t>하수관로 L=9.0㎞,배수설비231가구,처리장1개소</t>
  </si>
  <si>
    <t>미촌 마을하수도 설치사업</t>
  </si>
  <si>
    <t>하수관로 L=4.7㎞,배수설비231가구,처리장1개소</t>
  </si>
  <si>
    <t>거제시</t>
    <phoneticPr fontId="3" type="noConversion"/>
  </si>
  <si>
    <t>건설지원과</t>
    <phoneticPr fontId="3" type="noConversion"/>
  </si>
  <si>
    <t>이동옥</t>
    <phoneticPr fontId="3" type="noConversion"/>
  </si>
  <si>
    <t>639-3034</t>
    <phoneticPr fontId="3" type="noConversion"/>
  </si>
  <si>
    <t>소동작은천 정비사업</t>
    <phoneticPr fontId="3" type="noConversion"/>
  </si>
  <si>
    <t>거제시 일운면 소동리 665-1</t>
    <phoneticPr fontId="3" type="noConversion"/>
  </si>
  <si>
    <t>하천정비 L=755m</t>
    <phoneticPr fontId="3" type="noConversion"/>
  </si>
  <si>
    <t>미정(2026. 하반기)</t>
    <phoneticPr fontId="3" type="noConversion"/>
  </si>
  <si>
    <t>미정(2028. 하반기)</t>
    <phoneticPr fontId="3" type="noConversion"/>
  </si>
  <si>
    <t>거제시</t>
  </si>
  <si>
    <t>건설지원과</t>
  </si>
  <si>
    <t>639-3036</t>
  </si>
  <si>
    <t>이주민</t>
    <phoneticPr fontId="3" type="noConversion"/>
  </si>
  <si>
    <t>침수우려 하상도로 자동차단시설 설치 사업</t>
    <phoneticPr fontId="3" type="noConversion"/>
  </si>
  <si>
    <t>거제시 둔덕천, 연초천</t>
    <phoneticPr fontId="3" type="noConversion"/>
  </si>
  <si>
    <t>CCTV 2개소, 차단시설 8개소</t>
    <phoneticPr fontId="3" type="noConversion"/>
  </si>
  <si>
    <t>미정(2026. 상반기)</t>
    <phoneticPr fontId="3" type="noConversion"/>
  </si>
  <si>
    <t>미정(2026. 상반기)</t>
  </si>
  <si>
    <t>산양천 제8교 재가설 공사</t>
    <phoneticPr fontId="3" type="noConversion"/>
  </si>
  <si>
    <t>거제시 동부면 구천리 967-1</t>
    <phoneticPr fontId="3" type="noConversion"/>
  </si>
  <si>
    <t>교량설치 1개소, 하천정비 L=30m</t>
    <phoneticPr fontId="3" type="noConversion"/>
  </si>
  <si>
    <t>이해준</t>
    <phoneticPr fontId="3" type="noConversion"/>
  </si>
  <si>
    <t>639-3033</t>
    <phoneticPr fontId="3" type="noConversion"/>
  </si>
  <si>
    <t>거제시 아주천 환경정비사업</t>
    <phoneticPr fontId="3" type="noConversion"/>
  </si>
  <si>
    <t>거제시 아주동 1058-8번지</t>
    <phoneticPr fontId="3" type="noConversion"/>
  </si>
  <si>
    <t>보안등 32개, 벽부등 9개, 퍼걸러 4개소</t>
    <phoneticPr fontId="3" type="noConversion"/>
  </si>
  <si>
    <t>2025.12.22.</t>
    <phoneticPr fontId="3" type="noConversion"/>
  </si>
  <si>
    <t>2026.02.19.</t>
    <phoneticPr fontId="3" type="noConversion"/>
  </si>
  <si>
    <t>거제시 아주동 일원 하천출입 차단시설 설치사업</t>
    <phoneticPr fontId="3" type="noConversion"/>
  </si>
  <si>
    <t>거제시 아주동 556번지</t>
    <phoneticPr fontId="3" type="noConversion"/>
  </si>
  <si>
    <t>CCTV 5개, 차단시설 5개</t>
    <phoneticPr fontId="3" type="noConversion"/>
  </si>
  <si>
    <t>2025.12.16.</t>
    <phoneticPr fontId="3" type="noConversion"/>
  </si>
  <si>
    <t>2026.02.14.</t>
    <phoneticPr fontId="3" type="noConversion"/>
  </si>
  <si>
    <t>거제시 아주천 보안등 설치공사</t>
    <phoneticPr fontId="3" type="noConversion"/>
  </si>
  <si>
    <t>거제시 아주동 565번지</t>
    <phoneticPr fontId="3" type="noConversion"/>
  </si>
  <si>
    <t>보안등(신규) 29개, 철거25개</t>
    <phoneticPr fontId="3" type="noConversion"/>
  </si>
  <si>
    <t>2025.12.24.</t>
    <phoneticPr fontId="3" type="noConversion"/>
  </si>
  <si>
    <t>2026.02.21.</t>
    <phoneticPr fontId="3" type="noConversion"/>
  </si>
  <si>
    <t>고현천, 아주천 출입차단시설 및 관제시설 설치</t>
    <phoneticPr fontId="3" type="noConversion"/>
  </si>
  <si>
    <t>거제시 고현천, 아주천</t>
    <phoneticPr fontId="3" type="noConversion"/>
  </si>
  <si>
    <t>CCTV 10개소, 차단시설 15개소</t>
    <phoneticPr fontId="3" type="noConversion"/>
  </si>
  <si>
    <t>임창섭</t>
    <phoneticPr fontId="3" type="noConversion"/>
  </si>
  <si>
    <t>639-3273</t>
    <phoneticPr fontId="3" type="noConversion"/>
  </si>
  <si>
    <t>거제면 서상마을 뒷길 확포장공사</t>
    <phoneticPr fontId="3" type="noConversion"/>
  </si>
  <si>
    <t>거제시 거제면 서상리 243-3번지</t>
    <phoneticPr fontId="3" type="noConversion"/>
  </si>
  <si>
    <t>도로 확장 L=60m</t>
    <phoneticPr fontId="3" type="noConversion"/>
  </si>
  <si>
    <t>연초면 연사마을 소교량 재가설공사</t>
    <phoneticPr fontId="3" type="noConversion"/>
  </si>
  <si>
    <t>거제시 연초면 연사리 726-2번지</t>
    <phoneticPr fontId="3" type="noConversion"/>
  </si>
  <si>
    <t>소교량 재가설 1개소</t>
    <phoneticPr fontId="3" type="noConversion"/>
  </si>
  <si>
    <t>김진만</t>
    <phoneticPr fontId="3" type="noConversion"/>
  </si>
  <si>
    <t>639-3523</t>
    <phoneticPr fontId="3" type="noConversion"/>
  </si>
  <si>
    <t>근린생활시설</t>
    <phoneticPr fontId="3" type="noConversion"/>
  </si>
  <si>
    <t>거제시 산불대응센터 건립</t>
    <phoneticPr fontId="3" type="noConversion"/>
  </si>
  <si>
    <t>거제시 사등면 사곡리 산1-5</t>
    <phoneticPr fontId="3" type="noConversion"/>
  </si>
  <si>
    <t>철골조, 지상1층, 
200㎡ 신축</t>
    <phoneticPr fontId="3" type="noConversion"/>
  </si>
  <si>
    <t>옥포도서관 그린리모델링</t>
    <phoneticPr fontId="3" type="noConversion"/>
  </si>
  <si>
    <t>거제시 옥포동 1291-6</t>
    <phoneticPr fontId="3" type="noConversion"/>
  </si>
  <si>
    <t>지하1~지상3층, 1,158.62㎡ 리모델링</t>
    <phoneticPr fontId="3" type="noConversion"/>
  </si>
  <si>
    <t xml:space="preserve"> 2026. 5. </t>
    <phoneticPr fontId="3" type="noConversion"/>
  </si>
  <si>
    <t>황포해수욕장 화장실 리모델링</t>
    <phoneticPr fontId="3" type="noConversion"/>
  </si>
  <si>
    <t>거제시 장목면 구영리 1173-1</t>
    <phoneticPr fontId="3" type="noConversion"/>
  </si>
  <si>
    <t>지상1층, 경량철골조, 85.23㎡ 리모델링</t>
    <phoneticPr fontId="3" type="noConversion"/>
  </si>
  <si>
    <t>김효인</t>
    <phoneticPr fontId="3" type="noConversion"/>
  </si>
  <si>
    <t>639-3526</t>
    <phoneticPr fontId="3" type="noConversion"/>
  </si>
  <si>
    <t>흥남해수욕장 공중화장실 신축</t>
    <phoneticPr fontId="3" type="noConversion"/>
  </si>
  <si>
    <t>거제시 장목면 시방리 281</t>
    <phoneticPr fontId="3" type="noConversion"/>
  </si>
  <si>
    <t>지상2층, 
연면적 107.06㎡ 신축</t>
    <phoneticPr fontId="3" type="noConversion"/>
  </si>
  <si>
    <t>오영석</t>
    <phoneticPr fontId="3" type="noConversion"/>
  </si>
  <si>
    <t>639-3524</t>
    <phoneticPr fontId="3" type="noConversion"/>
  </si>
  <si>
    <t>옥포종합사회복지관 공간 리모델링</t>
    <phoneticPr fontId="3" type="noConversion"/>
  </si>
  <si>
    <t>거제시 옥포동 660-4</t>
    <phoneticPr fontId="3" type="noConversion"/>
  </si>
  <si>
    <t>지하1~지상3층, 3,776.33㎡ 리모델링</t>
    <phoneticPr fontId="3" type="noConversion"/>
  </si>
  <si>
    <t>관광과</t>
    <phoneticPr fontId="3" type="noConversion"/>
  </si>
  <si>
    <t>김찬우</t>
    <phoneticPr fontId="3" type="noConversion"/>
  </si>
  <si>
    <t>639-4195</t>
    <phoneticPr fontId="3" type="noConversion"/>
  </si>
  <si>
    <t>매미성 주차장 확장공사</t>
    <phoneticPr fontId="3" type="noConversion"/>
  </si>
  <si>
    <t>거제시 장목면 대금리 31번지 일원</t>
    <phoneticPr fontId="3" type="noConversion"/>
  </si>
  <si>
    <t>주차장 확장 L=43m, B=22m 아스팔트포장 A=1,236㎡</t>
    <phoneticPr fontId="3" type="noConversion"/>
  </si>
  <si>
    <t>2025. 10.</t>
    <phoneticPr fontId="3" type="noConversion"/>
  </si>
  <si>
    <t>25. 10. 17.</t>
    <phoneticPr fontId="3" type="noConversion"/>
  </si>
  <si>
    <t>26. 04. 14.</t>
    <phoneticPr fontId="3" type="noConversion"/>
  </si>
  <si>
    <t>2023. 07.</t>
    <phoneticPr fontId="3" type="noConversion"/>
  </si>
  <si>
    <t>교통과</t>
    <phoneticPr fontId="3" type="noConversion"/>
  </si>
  <si>
    <t>이종찬</t>
    <phoneticPr fontId="3" type="noConversion"/>
  </si>
  <si>
    <t>639-4545</t>
    <phoneticPr fontId="3" type="noConversion"/>
  </si>
  <si>
    <t>아주공영주차장 공사비</t>
  </si>
  <si>
    <t>아주동 1698-1번지 일원</t>
    <phoneticPr fontId="3" type="noConversion"/>
  </si>
  <si>
    <t>3층4단, 180면</t>
    <phoneticPr fontId="3" type="noConversion"/>
  </si>
  <si>
    <t>김영미</t>
    <phoneticPr fontId="3" type="noConversion"/>
  </si>
  <si>
    <t>055-639-3803</t>
    <phoneticPr fontId="3" type="noConversion"/>
  </si>
  <si>
    <t>수월해명신촌두레경로당 신축공사</t>
    <phoneticPr fontId="3" type="noConversion"/>
  </si>
  <si>
    <t>거제시 수월동 1124-33 외2필지</t>
    <phoneticPr fontId="3" type="noConversion"/>
  </si>
  <si>
    <t>2025. 12. 19.</t>
    <phoneticPr fontId="3" type="noConversion"/>
  </si>
  <si>
    <t>2026. 06. 16.</t>
    <phoneticPr fontId="3" type="noConversion"/>
  </si>
  <si>
    <t>능포경로당 그린리모델링 공사</t>
    <phoneticPr fontId="3" type="noConversion"/>
  </si>
  <si>
    <t>거제시 능포로14길 16</t>
    <phoneticPr fontId="3" type="noConversion"/>
  </si>
  <si>
    <t>서정경로당 그린리모델링 공사</t>
    <phoneticPr fontId="3" type="noConversion"/>
  </si>
  <si>
    <t>거제시 거제면 기성로7길 22</t>
    <phoneticPr fontId="3" type="noConversion"/>
  </si>
  <si>
    <t>경로당 건축물 리모델링
지상2층, 연면적 363.625㎡</t>
    <phoneticPr fontId="3" type="noConversion"/>
  </si>
  <si>
    <t>2026. 02.</t>
    <phoneticPr fontId="3" type="noConversion"/>
  </si>
  <si>
    <t xml:space="preserve">2026. 02. </t>
    <phoneticPr fontId="3" type="noConversion"/>
  </si>
  <si>
    <t>2026. 06.</t>
    <phoneticPr fontId="3" type="noConversion"/>
  </si>
  <si>
    <t>외간경로당 그린리모델링 공사</t>
    <phoneticPr fontId="3" type="noConversion"/>
  </si>
  <si>
    <t>거제시 거제면 외간옥산1길 12</t>
    <phoneticPr fontId="3" type="noConversion"/>
  </si>
  <si>
    <t>경로당 건축물 리모델링
지상2층, 연면적 189.81㎡</t>
    <phoneticPr fontId="3" type="noConversion"/>
  </si>
  <si>
    <t>2026. 03.</t>
    <phoneticPr fontId="3" type="noConversion"/>
  </si>
  <si>
    <t xml:space="preserve">2026. 04. </t>
    <phoneticPr fontId="3" type="noConversion"/>
  </si>
  <si>
    <t>2026. 08.</t>
    <phoneticPr fontId="3" type="noConversion"/>
  </si>
  <si>
    <t>연담경로당 그린리모델링 공사</t>
    <phoneticPr fontId="3" type="noConversion"/>
  </si>
  <si>
    <t>거제시 동부면 동부로 278</t>
    <phoneticPr fontId="3" type="noConversion"/>
  </si>
  <si>
    <t>경로당 건축물 리모델링
지상2층, 연면적 228.47㎡</t>
    <phoneticPr fontId="3" type="noConversion"/>
  </si>
  <si>
    <t>2026. 05.</t>
    <phoneticPr fontId="3" type="noConversion"/>
  </si>
  <si>
    <t>2026. 09.</t>
    <phoneticPr fontId="3" type="noConversion"/>
  </si>
  <si>
    <t>신계경로당 그린리모델링 공사</t>
    <phoneticPr fontId="3" type="noConversion"/>
  </si>
  <si>
    <t>거제시 사등면 신계길 19</t>
    <phoneticPr fontId="3" type="noConversion"/>
  </si>
  <si>
    <t>경로당 건축물 리모델링
지상2층, 연면적 170.045㎡</t>
    <phoneticPr fontId="3" type="noConversion"/>
  </si>
  <si>
    <t xml:space="preserve">2026. 06. </t>
    <phoneticPr fontId="3" type="noConversion"/>
  </si>
  <si>
    <t>다공경로당 그린리모델링 공사</t>
    <phoneticPr fontId="3" type="noConversion"/>
  </si>
  <si>
    <t>거제시 연초면 다공3길 14</t>
    <phoneticPr fontId="3" type="noConversion"/>
  </si>
  <si>
    <t>경로당 건축물 리모델링
지상2층, 연면적 184.165㎡</t>
    <phoneticPr fontId="3" type="noConversion"/>
  </si>
  <si>
    <t>백승민</t>
    <phoneticPr fontId="3" type="noConversion"/>
  </si>
  <si>
    <t>055-639-6333</t>
    <phoneticPr fontId="3" type="noConversion"/>
  </si>
  <si>
    <t>구거 등</t>
    <phoneticPr fontId="3" type="noConversion"/>
  </si>
  <si>
    <t>생활환경정비사업</t>
    <phoneticPr fontId="3" type="noConversion"/>
  </si>
  <si>
    <t>거제시 관내</t>
    <phoneticPr fontId="3" type="noConversion"/>
  </si>
  <si>
    <t>구거 및 농로 정비</t>
    <phoneticPr fontId="3" type="noConversion"/>
  </si>
  <si>
    <t>장평동 사기장골 정수지 정비</t>
    <phoneticPr fontId="3" type="noConversion"/>
  </si>
  <si>
    <t>장평동 일원</t>
    <phoneticPr fontId="3" type="noConversion"/>
  </si>
  <si>
    <t>저수지 정비 1식</t>
    <phoneticPr fontId="3" type="noConversion"/>
  </si>
  <si>
    <t>배수로</t>
    <phoneticPr fontId="3" type="noConversion"/>
  </si>
  <si>
    <t>거제면 내간용수로 정비공사</t>
    <phoneticPr fontId="3" type="noConversion"/>
  </si>
  <si>
    <t>거제면 내간리 일원</t>
    <phoneticPr fontId="3" type="noConversion"/>
  </si>
  <si>
    <t>용수로 정비 1식</t>
    <phoneticPr fontId="3" type="noConversion"/>
  </si>
  <si>
    <t>농업지원과</t>
    <phoneticPr fontId="3" type="noConversion"/>
  </si>
  <si>
    <t>김민수</t>
    <phoneticPr fontId="3" type="noConversion"/>
  </si>
  <si>
    <t>639-6425</t>
    <phoneticPr fontId="3" type="noConversion"/>
  </si>
  <si>
    <t>농촌지도기반조성</t>
  </si>
  <si>
    <t>거제시 거제면 거제남서로 3577</t>
    <phoneticPr fontId="3" type="noConversion"/>
  </si>
  <si>
    <t xml:space="preserve">노후화 시설 교체(822㎡) </t>
    <phoneticPr fontId="3" type="noConversion"/>
  </si>
  <si>
    <t>김동희</t>
    <phoneticPr fontId="3" type="noConversion"/>
  </si>
  <si>
    <t>639-4623</t>
    <phoneticPr fontId="3" type="noConversion"/>
  </si>
  <si>
    <t>2026.06.30.</t>
    <phoneticPr fontId="3" type="noConversion"/>
  </si>
  <si>
    <t>문동~삼거 위험도로 구조개선사업</t>
    <phoneticPr fontId="3" type="noConversion"/>
  </si>
  <si>
    <t>삼거동 535-5번지 일원</t>
    <phoneticPr fontId="3" type="noConversion"/>
  </si>
  <si>
    <t>도로확포장 L=400m, B=10.25~24m</t>
    <phoneticPr fontId="3" type="noConversion"/>
  </si>
  <si>
    <t>2027.12.23.</t>
    <phoneticPr fontId="3" type="noConversion"/>
  </si>
  <si>
    <t>김상희</t>
    <phoneticPr fontId="3" type="noConversion"/>
  </si>
  <si>
    <t>639-4493</t>
    <phoneticPr fontId="3" type="noConversion"/>
  </si>
  <si>
    <t>장승포3지구 급경사지 붕괴위험지역 정비상버</t>
    <phoneticPr fontId="3" type="noConversion"/>
  </si>
  <si>
    <t>장승포동 446번지 일원</t>
    <phoneticPr fontId="3" type="noConversion"/>
  </si>
  <si>
    <t>급경사지 정비 L=185m</t>
    <phoneticPr fontId="3" type="noConversion"/>
  </si>
  <si>
    <t>가조연륙교 보수 보강 공사</t>
    <phoneticPr fontId="3" type="noConversion"/>
  </si>
  <si>
    <t>사등면 가조연륙교 일원</t>
    <phoneticPr fontId="3" type="noConversion"/>
  </si>
  <si>
    <t>보수 보강 1식</t>
    <phoneticPr fontId="3" type="noConversion"/>
  </si>
  <si>
    <t>2026.03. 
예정</t>
    <phoneticPr fontId="3" type="noConversion"/>
  </si>
  <si>
    <t>2026.09. 
예정</t>
    <phoneticPr fontId="3" type="noConversion"/>
  </si>
  <si>
    <t>칠천연륙교 보수 보강 공사</t>
    <phoneticPr fontId="3" type="noConversion"/>
  </si>
  <si>
    <t>하청면 칠천연륙교 일원</t>
    <phoneticPr fontId="3" type="noConversion"/>
  </si>
  <si>
    <t>구)거제대교 보수 보강 공사</t>
    <phoneticPr fontId="3" type="noConversion"/>
  </si>
  <si>
    <t>사등면 구)거제대교 일원</t>
    <phoneticPr fontId="3" type="noConversion"/>
  </si>
  <si>
    <t>신오1교 보수 보강 공사</t>
    <phoneticPr fontId="3" type="noConversion"/>
  </si>
  <si>
    <t>고현동 신오1교 일원</t>
    <phoneticPr fontId="3" type="noConversion"/>
  </si>
  <si>
    <t>임민택</t>
    <phoneticPr fontId="3" type="noConversion"/>
  </si>
  <si>
    <t>639-4494</t>
    <phoneticPr fontId="3" type="noConversion"/>
  </si>
  <si>
    <t>사등면 시도9호선(언양마을) 보도 개설공사</t>
    <phoneticPr fontId="3" type="noConversion"/>
  </si>
  <si>
    <t>사등면 사등리 1148-4번지 일원</t>
    <phoneticPr fontId="3" type="noConversion"/>
  </si>
  <si>
    <t>보도개설 L=400m</t>
    <phoneticPr fontId="3" type="noConversion"/>
  </si>
  <si>
    <t>2026.02. 
예정</t>
    <phoneticPr fontId="3" type="noConversion"/>
  </si>
  <si>
    <t>2026.08. 
예정</t>
    <phoneticPr fontId="3" type="noConversion"/>
  </si>
  <si>
    <t>연초면 시도10호선(소오비망믈) 보도 개설 공사</t>
    <phoneticPr fontId="3" type="noConversion"/>
  </si>
  <si>
    <t>연초면 오비리 169번지 일원</t>
    <phoneticPr fontId="3" type="noConversion"/>
  </si>
  <si>
    <t>보도개설 L=350m</t>
    <phoneticPr fontId="3" type="noConversion"/>
  </si>
  <si>
    <t>조민우</t>
    <phoneticPr fontId="3" type="noConversion"/>
  </si>
  <si>
    <t>639-4473</t>
    <phoneticPr fontId="3" type="noConversion"/>
  </si>
  <si>
    <t>국지도58호선(송정IC-문동)건설공사</t>
    <phoneticPr fontId="3" type="noConversion"/>
  </si>
  <si>
    <t>연초면 송정리~ 문동동</t>
    <phoneticPr fontId="3" type="noConversion"/>
  </si>
  <si>
    <t>도로 L=5.77km,
교량 10개소
터널 4개소</t>
    <phoneticPr fontId="3" type="noConversion"/>
  </si>
  <si>
    <t>2022.02.</t>
    <phoneticPr fontId="3" type="noConversion"/>
  </si>
  <si>
    <t>2022.02.21</t>
    <phoneticPr fontId="3" type="noConversion"/>
  </si>
  <si>
    <t>2029.02.18</t>
    <phoneticPr fontId="3" type="noConversion"/>
  </si>
  <si>
    <t>한민규</t>
    <phoneticPr fontId="3" type="noConversion"/>
  </si>
  <si>
    <t>639-4484</t>
    <phoneticPr fontId="3" type="noConversion"/>
  </si>
  <si>
    <t>고현천로 자전거도로 정비공사</t>
    <phoneticPr fontId="3" type="noConversion"/>
  </si>
  <si>
    <t>고현동 983번 지 일원</t>
    <phoneticPr fontId="3" type="noConversion"/>
  </si>
  <si>
    <t>자전거도로 정비 L=746m, B=3.5~6.0m</t>
    <phoneticPr fontId="3" type="noConversion"/>
  </si>
  <si>
    <t>업무시설</t>
    <phoneticPr fontId="3" type="noConversion"/>
  </si>
  <si>
    <t>민생경제과</t>
    <phoneticPr fontId="3" type="noConversion"/>
  </si>
  <si>
    <t>임일우</t>
    <phoneticPr fontId="3" type="noConversion"/>
  </si>
  <si>
    <t>639-4124</t>
    <phoneticPr fontId="3" type="noConversion"/>
  </si>
  <si>
    <t>고현시장 아케이드 설치</t>
  </si>
  <si>
    <t>거제중앙로 17길 6</t>
    <phoneticPr fontId="3" type="noConversion"/>
  </si>
  <si>
    <t>아케이드 설치 L=65m</t>
    <phoneticPr fontId="3" type="noConversion"/>
  </si>
  <si>
    <t>보건과</t>
    <phoneticPr fontId="3" type="noConversion"/>
  </si>
  <si>
    <t>김영수</t>
    <phoneticPr fontId="3" type="noConversion"/>
  </si>
  <si>
    <t>639-6116</t>
    <phoneticPr fontId="3" type="noConversion"/>
  </si>
  <si>
    <t>공공업무시설</t>
    <phoneticPr fontId="3" type="noConversion"/>
  </si>
  <si>
    <t>연초면 건강증진형 보건지소 이전신축</t>
    <phoneticPr fontId="3" type="noConversion"/>
  </si>
  <si>
    <t>연초면 죽토리 1100-4번지 일원</t>
    <phoneticPr fontId="3" type="noConversion"/>
  </si>
  <si>
    <t>지상3층, 연면적 1,000㎡</t>
    <phoneticPr fontId="3" type="noConversion"/>
  </si>
  <si>
    <t>사회복지과</t>
    <phoneticPr fontId="3" type="noConversion"/>
  </si>
  <si>
    <t>김희정</t>
    <phoneticPr fontId="3" type="noConversion"/>
  </si>
  <si>
    <t>639-3712</t>
    <phoneticPr fontId="3" type="noConversion"/>
  </si>
  <si>
    <t>옥포대첩로 84</t>
    <phoneticPr fontId="3" type="noConversion"/>
  </si>
  <si>
    <t>장난감도서관 및 놀이터 시설 공간 변경, 냉난방기 철거 및 신규 설치</t>
    <phoneticPr fontId="3" type="noConversion"/>
  </si>
  <si>
    <t>산림과</t>
    <phoneticPr fontId="3" type="noConversion"/>
  </si>
  <si>
    <t>김소연</t>
    <phoneticPr fontId="3" type="noConversion"/>
  </si>
  <si>
    <t>대금산 중금산성 관광객 테크등산로 조성</t>
  </si>
  <si>
    <t>거제시 장목면 대금리 산 33번지 일원</t>
    <phoneticPr fontId="3" type="noConversion"/>
  </si>
  <si>
    <t>등산로 정비 및 데크설치 1식</t>
    <phoneticPr fontId="3" type="noConversion"/>
  </si>
  <si>
    <t>박민규</t>
    <phoneticPr fontId="3" type="noConversion"/>
  </si>
  <si>
    <t>산불대응센터 조성</t>
  </si>
  <si>
    <t>산불대응센터 신축
(연면적 200㎡)</t>
    <phoneticPr fontId="3" type="noConversion"/>
  </si>
  <si>
    <t>이영아</t>
    <phoneticPr fontId="3" type="noConversion"/>
  </si>
  <si>
    <t>섬앤섬길, 남파랑길 시설물 정비</t>
  </si>
  <si>
    <t>섬앤섬길, 남파랑길 전 코스</t>
    <phoneticPr fontId="3" type="noConversion"/>
  </si>
  <si>
    <t>시설물 정비</t>
    <phoneticPr fontId="3" type="noConversion"/>
  </si>
  <si>
    <t>2026.6.</t>
    <phoneticPr fontId="3" type="noConversion"/>
  </si>
  <si>
    <t>임도신설</t>
  </si>
  <si>
    <t>하청면 어온리 산24번지 일원</t>
    <phoneticPr fontId="3" type="noConversion"/>
  </si>
  <si>
    <t>임도신설 1.2km</t>
    <phoneticPr fontId="3" type="noConversion"/>
  </si>
  <si>
    <t>임도구조개량</t>
  </si>
  <si>
    <t>연초면 죽토리 산123번지 외</t>
    <phoneticPr fontId="3" type="noConversion"/>
  </si>
  <si>
    <t>구조개량 1km, 유지보수10km</t>
    <phoneticPr fontId="3" type="noConversion"/>
  </si>
  <si>
    <t>진윤하</t>
    <phoneticPr fontId="3" type="noConversion"/>
  </si>
  <si>
    <t>거제 치유의 숲 대형주차장 조성사업</t>
    <phoneticPr fontId="3" type="noConversion"/>
  </si>
  <si>
    <t>거제시 삼거동 31번지 일원</t>
    <phoneticPr fontId="3" type="noConversion"/>
  </si>
  <si>
    <t>2026년 거제자연휴양림 보완공사</t>
    <phoneticPr fontId="3" type="noConversion"/>
  </si>
  <si>
    <t>동부면 구천리 산 103번지 일원</t>
    <phoneticPr fontId="3" type="noConversion"/>
  </si>
  <si>
    <t>· 숲속수련장 철거
· 숲속의집 1동 신축
· 숙박시설 사면 및
· 석축 정비 4개소
· 위생(하수)시설 개선 1식</t>
    <phoneticPr fontId="3" type="noConversion"/>
  </si>
  <si>
    <t>강석현</t>
    <phoneticPr fontId="3" type="noConversion"/>
  </si>
  <si>
    <t>639-4915</t>
    <phoneticPr fontId="3" type="noConversion"/>
  </si>
  <si>
    <t>망치ㆍ망양 공공하수처리시설 증설사업</t>
    <phoneticPr fontId="3" type="noConversion"/>
  </si>
  <si>
    <t>거제시 일운면 망치리 일원</t>
    <phoneticPr fontId="3" type="noConversion"/>
  </si>
  <si>
    <t>처리시설 증설 Q=225㎥/일→1,000㎥/일, 하수관로 1.26km, 배수설비 77개소</t>
    <phoneticPr fontId="3" type="noConversion"/>
  </si>
  <si>
    <t>2026년 6월</t>
    <phoneticPr fontId="3" type="noConversion"/>
  </si>
  <si>
    <t>김성원</t>
    <phoneticPr fontId="3" type="noConversion"/>
  </si>
  <si>
    <t>639-4916</t>
    <phoneticPr fontId="3" type="noConversion"/>
  </si>
  <si>
    <t>사등면 하수관로 정비사업(2단계)</t>
    <phoneticPr fontId="3" type="noConversion"/>
  </si>
  <si>
    <t>거제시 사등면 지석리, 청곡리 일원</t>
    <phoneticPr fontId="3" type="noConversion"/>
  </si>
  <si>
    <t>하수관로 8.6km</t>
    <phoneticPr fontId="3" type="noConversion"/>
  </si>
  <si>
    <t>2026년 10월</t>
    <phoneticPr fontId="3" type="noConversion"/>
  </si>
  <si>
    <t>김숙경</t>
    <phoneticPr fontId="3" type="noConversion"/>
  </si>
  <si>
    <t>639-4913</t>
    <phoneticPr fontId="3" type="noConversion"/>
  </si>
  <si>
    <t>명상마을 하수관로 정비사업</t>
    <phoneticPr fontId="3" type="noConversion"/>
  </si>
  <si>
    <t>거제시 연초면 명동리 일원</t>
    <phoneticPr fontId="3" type="noConversion"/>
  </si>
  <si>
    <t>하수관로 L=3.858km</t>
    <phoneticPr fontId="3" type="noConversion"/>
  </si>
  <si>
    <t>2027.07.</t>
    <phoneticPr fontId="3" type="noConversion"/>
  </si>
  <si>
    <t>김재환</t>
    <phoneticPr fontId="3" type="noConversion"/>
  </si>
  <si>
    <t>639-4924</t>
    <phoneticPr fontId="3" type="noConversion"/>
  </si>
  <si>
    <t>고현지구 하수도정비 중점관리지역 침수예방사업</t>
    <phoneticPr fontId="3" type="noConversion"/>
  </si>
  <si>
    <t>거제시 고현동</t>
    <phoneticPr fontId="3" type="noConversion"/>
  </si>
  <si>
    <t>우수관로 정비 L=6.79km</t>
    <phoneticPr fontId="3" type="noConversion"/>
  </si>
  <si>
    <t>2024. 6월</t>
    <phoneticPr fontId="3" type="noConversion"/>
  </si>
  <si>
    <t>2024.06.03</t>
    <phoneticPr fontId="3" type="noConversion"/>
  </si>
  <si>
    <t>2027.08.01.</t>
    <phoneticPr fontId="3" type="noConversion"/>
  </si>
  <si>
    <t>장평중곡지구 하수도정비 중점관리지역  침수예방사업</t>
    <phoneticPr fontId="3" type="noConversion"/>
  </si>
  <si>
    <t>거제시 장평동, 고현동</t>
    <phoneticPr fontId="3" type="noConversion"/>
  </si>
  <si>
    <t>하수관로L=7.16KM
빗물펌프장(신설):1개소</t>
    <phoneticPr fontId="3" type="noConversion"/>
  </si>
  <si>
    <t>2024. 8월</t>
    <phoneticPr fontId="3" type="noConversion"/>
  </si>
  <si>
    <t>2024.08.27</t>
    <phoneticPr fontId="3" type="noConversion"/>
  </si>
  <si>
    <t>2027.10.10.</t>
    <phoneticPr fontId="3" type="noConversion"/>
  </si>
  <si>
    <t>중앙하수처리구역 차집관로 이원화사업</t>
    <phoneticPr fontId="3" type="noConversion"/>
  </si>
  <si>
    <t>차집관로 신설 L=1.59km</t>
    <phoneticPr fontId="3" type="noConversion"/>
  </si>
  <si>
    <t>2025.12.18</t>
    <phoneticPr fontId="3" type="noConversion"/>
  </si>
  <si>
    <t>2027.02.20.</t>
    <phoneticPr fontId="3" type="noConversion"/>
  </si>
  <si>
    <t>서광진</t>
    <phoneticPr fontId="3" type="noConversion"/>
  </si>
  <si>
    <t>639-4893</t>
    <phoneticPr fontId="3" type="noConversion"/>
  </si>
  <si>
    <t>둔덕면 유지마을 상수관 매설공사</t>
    <phoneticPr fontId="3" type="noConversion"/>
  </si>
  <si>
    <t>거제시 둔덕면</t>
    <phoneticPr fontId="3" type="noConversion"/>
  </si>
  <si>
    <t>상수관로 매설
L=1,411m</t>
    <phoneticPr fontId="3" type="noConversion"/>
  </si>
  <si>
    <t>거제면 서정마을(숲소리공원) 상수관로 매설공사</t>
    <phoneticPr fontId="3" type="noConversion"/>
  </si>
  <si>
    <t>상수관로 매설 L=590m</t>
    <phoneticPr fontId="3" type="noConversion"/>
  </si>
  <si>
    <t>639-4893</t>
  </si>
  <si>
    <t>거제면 동상3길 급수구역 확장공사</t>
    <phoneticPr fontId="3" type="noConversion"/>
  </si>
  <si>
    <t>상수관로 매설 L=400m</t>
    <phoneticPr fontId="3" type="noConversion"/>
  </si>
  <si>
    <t>이창석</t>
    <phoneticPr fontId="3" type="noConversion"/>
  </si>
  <si>
    <t>639-4635</t>
    <phoneticPr fontId="3" type="noConversion"/>
  </si>
  <si>
    <t>화도 마을환경 정비사업</t>
    <phoneticPr fontId="3" type="noConversion"/>
  </si>
  <si>
    <t>거제시 둔덕면 술역리 화도</t>
    <phoneticPr fontId="3" type="noConversion"/>
  </si>
  <si>
    <t>방부목계단설치 228단, 보행매트 설치 A = 2287.2㎡ 등</t>
    <phoneticPr fontId="3" type="noConversion"/>
  </si>
  <si>
    <t>2025. 12. 30.</t>
    <phoneticPr fontId="3" type="noConversion"/>
  </si>
  <si>
    <t>2027. 12. 29.</t>
    <phoneticPr fontId="3" type="noConversion"/>
  </si>
  <si>
    <t>이형경</t>
    <phoneticPr fontId="3" type="noConversion"/>
  </si>
  <si>
    <t>639-4634</t>
    <phoneticPr fontId="3" type="noConversion"/>
  </si>
  <si>
    <t>이수도 명품공원 조성사업</t>
    <phoneticPr fontId="3" type="noConversion"/>
  </si>
  <si>
    <t>거제시 장목면 시방리 860번지</t>
    <phoneticPr fontId="3" type="noConversion"/>
  </si>
  <si>
    <t>마을안길정비, 산책로정비, 포토존설치 등</t>
    <phoneticPr fontId="3" type="noConversion"/>
  </si>
  <si>
    <t>사업비 변동가능</t>
    <phoneticPr fontId="3" type="noConversion"/>
  </si>
  <si>
    <t>황덕도 마을경관개선 사업</t>
    <phoneticPr fontId="3" type="noConversion"/>
  </si>
  <si>
    <t>거제시 하청면 대곡리 산112-3번지</t>
    <phoneticPr fontId="3" type="noConversion"/>
  </si>
  <si>
    <t>산책로정비, 방파제벽화조성 등</t>
    <phoneticPr fontId="3" type="noConversion"/>
  </si>
  <si>
    <t>황덕도 마을안길 확포장공사</t>
    <phoneticPr fontId="3" type="noConversion"/>
  </si>
  <si>
    <t>거제시 하청면 대곡리 807번지 인근</t>
    <phoneticPr fontId="3" type="noConversion"/>
  </si>
  <si>
    <t>마을안길 확포장 L=80.0m, B=7~8m</t>
    <phoneticPr fontId="3" type="noConversion"/>
  </si>
  <si>
    <t>임동현</t>
    <phoneticPr fontId="3" type="noConversion"/>
  </si>
  <si>
    <t>2025. 6.</t>
    <phoneticPr fontId="3" type="noConversion"/>
  </si>
  <si>
    <t>재난대응과</t>
    <phoneticPr fontId="3" type="noConversion"/>
  </si>
  <si>
    <t>김욱진</t>
    <phoneticPr fontId="3" type="noConversion"/>
  </si>
  <si>
    <t>639-3844</t>
    <phoneticPr fontId="3" type="noConversion"/>
  </si>
  <si>
    <t>장서 자연재해위험개선지구 정비사업</t>
    <phoneticPr fontId="3" type="noConversion"/>
  </si>
  <si>
    <t>장목면 장목리 일원</t>
    <phoneticPr fontId="3" type="noConversion"/>
  </si>
  <si>
    <t>배수펌프장 신설 Q=700㎥/min, 
유입관로 정비 L=180m, 복개확장(L=65.0m), 
유로신설 및 개수로 정비(L=914m)</t>
    <phoneticPr fontId="2" type="noConversion"/>
  </si>
  <si>
    <t>2027.12.17.</t>
    <phoneticPr fontId="3" type="noConversion"/>
  </si>
  <si>
    <t>관로정비</t>
    <phoneticPr fontId="3" type="noConversion"/>
  </si>
  <si>
    <t>양정동 삼성쉐르빌아파트 뒤 고지배수로 설치사업</t>
    <phoneticPr fontId="3" type="noConversion"/>
  </si>
  <si>
    <t>양정동 일원</t>
    <phoneticPr fontId="3" type="noConversion"/>
  </si>
  <si>
    <t>고지배수로 신설 BOX
2.0*1.5m L=420</t>
    <phoneticPr fontId="3" type="noConversion"/>
  </si>
  <si>
    <t>2025.1.7.</t>
    <phoneticPr fontId="3" type="noConversion"/>
  </si>
  <si>
    <t>2025.6.6.</t>
    <phoneticPr fontId="3" type="noConversion"/>
  </si>
  <si>
    <t>조현주</t>
    <phoneticPr fontId="3" type="noConversion"/>
  </si>
  <si>
    <t>639-3843</t>
    <phoneticPr fontId="3" type="noConversion"/>
  </si>
  <si>
    <t>하천+항만</t>
    <phoneticPr fontId="3" type="noConversion"/>
  </si>
  <si>
    <t>지세포 자연재해위험개선지구 정비사업</t>
    <phoneticPr fontId="3" type="noConversion"/>
  </si>
  <si>
    <t>거제시 일운면 지세포리 1375-1번지 일원</t>
  </si>
  <si>
    <t xml:space="preserve">    - 해안매립 A=6,130㎡(L=419m, B=3.5~11.5m) 
    - 월파방지공 L=431m(기립식 L=373m, 고정식 L=58m, H=1.2m)
    - 소하천 정비 L=105m, 우수관로 L=132m(BOX 11m×2.1m), 
    - 유입수로 L=344m(BOX 1.5m×1.5m), 펌프장 및 유수지 1식(64㎥/min, 2,160㎥) </t>
    <phoneticPr fontId="3" type="noConversion"/>
  </si>
  <si>
    <t>2026. 4월~5월 예정</t>
    <phoneticPr fontId="3" type="noConversion"/>
  </si>
  <si>
    <t>착공일로부터 24개월</t>
    <phoneticPr fontId="3" type="noConversion"/>
  </si>
  <si>
    <t>하둔 풍수해생활권 종합정비사업</t>
    <phoneticPr fontId="3" type="noConversion"/>
  </si>
  <si>
    <t>거제시 둔덕면 하둔리 363-7번지 일원</t>
  </si>
  <si>
    <t xml:space="preserve">   - 배수펌프장 및 유수지 1식(535㎥/min, 유수지 9,000㎥)
   - 우수관로개선 L=141m, 세천정비 L=446m, 급경사지정비 L=227m, 
   - 월파방지공 L=915m(기립식 L=180m, H=1.2m, 고정식 L=735m, H=0.6m)
   - 재해예경보시설(1식), 토사유출방지시설 2개소</t>
    <phoneticPr fontId="3" type="noConversion"/>
  </si>
  <si>
    <t>2026. 3월~4월 예정</t>
    <phoneticPr fontId="3" type="noConversion"/>
  </si>
  <si>
    <t>착공일로부터 36개월</t>
    <phoneticPr fontId="3" type="noConversion"/>
  </si>
  <si>
    <t>김형진</t>
    <phoneticPr fontId="3" type="noConversion"/>
  </si>
  <si>
    <t>2026.04.18.</t>
    <phoneticPr fontId="3" type="noConversion"/>
  </si>
  <si>
    <t>양호관</t>
    <phoneticPr fontId="3" type="noConversion"/>
  </si>
  <si>
    <t>639-3914</t>
    <phoneticPr fontId="3" type="noConversion"/>
  </si>
  <si>
    <t>동부면 파크골프장 조성사업</t>
    <phoneticPr fontId="3" type="noConversion"/>
  </si>
  <si>
    <t>동부면 산양리 920번지</t>
    <phoneticPr fontId="3" type="noConversion"/>
  </si>
  <si>
    <t>파크골프장 조성 A=9,216.1㎡</t>
    <phoneticPr fontId="3" type="noConversion"/>
  </si>
  <si>
    <t>일운면 풋살장 등 생활체육시설 조성</t>
    <phoneticPr fontId="3" type="noConversion"/>
  </si>
  <si>
    <t>일운면 옥림리 562-2번지</t>
    <phoneticPr fontId="3" type="noConversion"/>
  </si>
  <si>
    <t>풋살장 및 족구장 조성A=5,957㎡</t>
    <phoneticPr fontId="3" type="noConversion"/>
  </si>
  <si>
    <t>윤성훈</t>
    <phoneticPr fontId="3" type="noConversion"/>
  </si>
  <si>
    <t>639-9315</t>
    <phoneticPr fontId="3" type="noConversion"/>
  </si>
  <si>
    <t>고현보조운동장 스탠드 시설 개보수</t>
    <phoneticPr fontId="3" type="noConversion"/>
  </si>
  <si>
    <t>고현동 906번지</t>
    <phoneticPr fontId="3" type="noConversion"/>
  </si>
  <si>
    <t>스탠드 철거 및 신설
60m</t>
    <phoneticPr fontId="3" type="noConversion"/>
  </si>
  <si>
    <t>거제종합운동장 시설 개보수 공사</t>
    <phoneticPr fontId="3" type="noConversion"/>
  </si>
  <si>
    <t>고현동 564번지</t>
    <phoneticPr fontId="3" type="noConversion"/>
  </si>
  <si>
    <t>내진보강, 노후 외벽 균열보수, 화장실 보수 등</t>
    <phoneticPr fontId="3" type="noConversion"/>
  </si>
  <si>
    <t>김재민</t>
    <phoneticPr fontId="3" type="noConversion"/>
  </si>
  <si>
    <t>639-4244</t>
    <phoneticPr fontId="3" type="noConversion"/>
  </si>
  <si>
    <t>흥남해수욕장 화장실(샤워장) 신축 공사</t>
    <phoneticPr fontId="3" type="noConversion"/>
  </si>
  <si>
    <t>거제시 장목면 시방리 281-1</t>
    <phoneticPr fontId="3" type="noConversion"/>
  </si>
  <si>
    <t>화장실 및 샤워장 신축
(연면적 107.27㎡)</t>
    <phoneticPr fontId="3" type="noConversion"/>
  </si>
  <si>
    <t>황포해수욕장 화장실(샤워장) 리모델링 공사</t>
    <phoneticPr fontId="3" type="noConversion"/>
  </si>
  <si>
    <t>화장실 및 샤워장 리모델링
(연면적 85.23㎡)</t>
    <phoneticPr fontId="3" type="noConversion"/>
  </si>
  <si>
    <t>추동호</t>
    <phoneticPr fontId="3" type="noConversion"/>
  </si>
  <si>
    <t>639-4253</t>
    <phoneticPr fontId="3" type="noConversion"/>
  </si>
  <si>
    <t>재해예방시설</t>
    <phoneticPr fontId="3" type="noConversion"/>
  </si>
  <si>
    <t>농소 자연재해위험개선지구 정비사업</t>
    <phoneticPr fontId="3" type="noConversion"/>
  </si>
  <si>
    <t>장목면 농소리 농소해수욕장 일원</t>
    <phoneticPr fontId="3" type="noConversion"/>
  </si>
  <si>
    <t>월파방지벽 L=440m 외</t>
    <phoneticPr fontId="3" type="noConversion"/>
  </si>
  <si>
    <t xml:space="preserve">2026. 7. </t>
    <phoneticPr fontId="3" type="noConversion"/>
  </si>
  <si>
    <t>해금강 해안경관탐방로 보수공사</t>
    <phoneticPr fontId="3" type="noConversion"/>
  </si>
  <si>
    <t>남부면 갈곶리 78-3</t>
    <phoneticPr fontId="3" type="noConversion"/>
  </si>
  <si>
    <t>데크시설 유지보수 L=220</t>
    <phoneticPr fontId="3" type="noConversion"/>
  </si>
  <si>
    <t>2026.8.</t>
    <phoneticPr fontId="3" type="noConversion"/>
  </si>
  <si>
    <t>회계과</t>
    <phoneticPr fontId="3" type="noConversion"/>
  </si>
  <si>
    <t>박상현</t>
    <phoneticPr fontId="3" type="noConversion"/>
  </si>
  <si>
    <t>639-3513</t>
    <phoneticPr fontId="3" type="noConversion"/>
  </si>
  <si>
    <t>공공청사</t>
    <phoneticPr fontId="3" type="noConversion"/>
  </si>
  <si>
    <t>장목면사무소 신축</t>
    <phoneticPr fontId="3" type="noConversion"/>
  </si>
  <si>
    <t>거제시 장목면 장목리 231-7번지 외 7필지</t>
    <phoneticPr fontId="3" type="noConversion"/>
  </si>
  <si>
    <t>지상3층, 연면적 1,950㎡</t>
    <phoneticPr fontId="3" type="noConversion"/>
  </si>
  <si>
    <t>외포출장소 주민편의시설 조성 공사</t>
    <phoneticPr fontId="3" type="noConversion"/>
  </si>
  <si>
    <t xml:space="preserve">장목면 외포리 918-3번지 </t>
    <phoneticPr fontId="3" type="noConversion"/>
  </si>
  <si>
    <t>지상1층 일부 리모델링</t>
    <phoneticPr fontId="3" type="noConversion"/>
  </si>
  <si>
    <t>양산시</t>
    <phoneticPr fontId="3" type="noConversion"/>
  </si>
  <si>
    <t>건설도로과</t>
    <phoneticPr fontId="3" type="noConversion"/>
  </si>
  <si>
    <t>이송영</t>
    <phoneticPr fontId="3" type="noConversion"/>
  </si>
  <si>
    <t>392-2764</t>
    <phoneticPr fontId="3" type="noConversion"/>
  </si>
  <si>
    <t>물금증산도시계획도로(소3-273호선)개설공사</t>
    <phoneticPr fontId="3" type="noConversion"/>
  </si>
  <si>
    <t>물금읍 증산리 789-14번지 일원</t>
    <phoneticPr fontId="3" type="noConversion"/>
  </si>
  <si>
    <t>도로확장 및 개설
L=199m, B=6m</t>
    <phoneticPr fontId="3" type="noConversion"/>
  </si>
  <si>
    <t>전칠훈</t>
    <phoneticPr fontId="3" type="noConversion"/>
  </si>
  <si>
    <t>392-2985</t>
    <phoneticPr fontId="3" type="noConversion"/>
  </si>
  <si>
    <t>농업인 스마트 교육관 건립</t>
    <phoneticPr fontId="3" type="noConversion"/>
  </si>
  <si>
    <t>동면 석산리 392번지</t>
    <phoneticPr fontId="3" type="noConversion"/>
  </si>
  <si>
    <t>연면적 2,600㎡, 지상1~4층</t>
    <phoneticPr fontId="3" type="noConversion"/>
  </si>
  <si>
    <t>3분기</t>
    <phoneticPr fontId="3" type="noConversion"/>
  </si>
  <si>
    <t>보훈회관 건립</t>
    <phoneticPr fontId="3" type="noConversion"/>
  </si>
  <si>
    <t>남부동 459-10번지</t>
    <phoneticPr fontId="3" type="noConversion"/>
  </si>
  <si>
    <t>연면적 826㎡, 지상1~3층</t>
    <phoneticPr fontId="3" type="noConversion"/>
  </si>
  <si>
    <t>4분기</t>
    <phoneticPr fontId="3" type="noConversion"/>
  </si>
  <si>
    <t>정재석</t>
    <phoneticPr fontId="3" type="noConversion"/>
  </si>
  <si>
    <t>392-2984</t>
    <phoneticPr fontId="3" type="noConversion"/>
  </si>
  <si>
    <t>공공임대형 지식산업센터 건립</t>
    <phoneticPr fontId="3" type="noConversion"/>
  </si>
  <si>
    <t>다방동 511-1번지 일원</t>
    <phoneticPr fontId="3" type="noConversion"/>
  </si>
  <si>
    <t>연면적 8,060.41㎡, 지상 1~6층</t>
    <phoneticPr fontId="3" type="noConversion"/>
  </si>
  <si>
    <t>2분기</t>
    <phoneticPr fontId="3" type="noConversion"/>
  </si>
  <si>
    <t>공원과</t>
    <phoneticPr fontId="3" type="noConversion"/>
  </si>
  <si>
    <t>김경분</t>
    <phoneticPr fontId="3" type="noConversion"/>
  </si>
  <si>
    <t>392-3182</t>
    <phoneticPr fontId="3" type="noConversion"/>
  </si>
  <si>
    <t>도시공원 가든스페이스 조성사업</t>
    <phoneticPr fontId="3" type="noConversion"/>
  </si>
  <si>
    <t>양산시 신기동 508-7번지 외 3개소</t>
    <phoneticPr fontId="3" type="noConversion"/>
  </si>
  <si>
    <t>정원 조성 4개소</t>
    <phoneticPr fontId="3" type="noConversion"/>
  </si>
  <si>
    <t xml:space="preserve">양산시 </t>
    <phoneticPr fontId="3" type="noConversion"/>
  </si>
  <si>
    <t>이수민</t>
    <phoneticPr fontId="3" type="noConversion"/>
  </si>
  <si>
    <t>392-3184</t>
    <phoneticPr fontId="3" type="noConversion"/>
  </si>
  <si>
    <t>통새미공원 정비사업</t>
    <phoneticPr fontId="3" type="noConversion"/>
  </si>
  <si>
    <t>양산시 물금읍 가촌리 1248-2</t>
    <phoneticPr fontId="3" type="noConversion"/>
  </si>
  <si>
    <t>어린이놀이시설 정비 1식</t>
    <phoneticPr fontId="3" type="noConversion"/>
  </si>
  <si>
    <t>2026.05.31.</t>
    <phoneticPr fontId="3" type="noConversion"/>
  </si>
  <si>
    <t>김지현</t>
    <phoneticPr fontId="3" type="noConversion"/>
  </si>
  <si>
    <t>392-2913</t>
    <phoneticPr fontId="3" type="noConversion"/>
  </si>
  <si>
    <t>산림(공원녹지)</t>
    <phoneticPr fontId="3" type="noConversion"/>
  </si>
  <si>
    <t>천성산 해맞이 산책로 조성사업</t>
    <phoneticPr fontId="3" type="noConversion"/>
  </si>
  <si>
    <t>양산시 평산동 산171-2번지 일원</t>
    <phoneticPr fontId="3" type="noConversion"/>
  </si>
  <si>
    <t>데크로드 414m, 데크광장 355㎡ 조성 등</t>
    <phoneticPr fontId="3" type="noConversion"/>
  </si>
  <si>
    <t>도립공원(통도사지구) 화장실 개선사업</t>
    <phoneticPr fontId="3" type="noConversion"/>
  </si>
  <si>
    <t>양산시 하북면 지산리 752-7번지 일원</t>
    <phoneticPr fontId="3" type="noConversion"/>
  </si>
  <si>
    <t>화장실 리모델링 1식</t>
    <phoneticPr fontId="3" type="noConversion"/>
  </si>
  <si>
    <t>임송이</t>
    <phoneticPr fontId="3" type="noConversion"/>
  </si>
  <si>
    <t>392-2912</t>
    <phoneticPr fontId="3" type="noConversion"/>
  </si>
  <si>
    <t>증산공원 조성사업</t>
    <phoneticPr fontId="3" type="noConversion"/>
  </si>
  <si>
    <t>양산시 물금읍 증산리 산18번지 일원</t>
    <phoneticPr fontId="3" type="noConversion"/>
  </si>
  <si>
    <t>공원조성 1식</t>
    <phoneticPr fontId="3" type="noConversion"/>
  </si>
  <si>
    <t>춘추공원 조성사업</t>
    <phoneticPr fontId="3" type="noConversion"/>
  </si>
  <si>
    <t>양산시 교동 산55-1번지 일원</t>
    <phoneticPr fontId="3" type="noConversion"/>
  </si>
  <si>
    <t>김한성</t>
    <phoneticPr fontId="3" type="noConversion"/>
  </si>
  <si>
    <t>392-3662</t>
    <phoneticPr fontId="3" type="noConversion"/>
  </si>
  <si>
    <t>자녀안심 그린숲 조성사업</t>
    <phoneticPr fontId="3" type="noConversion"/>
  </si>
  <si>
    <t>양산시 물금읍</t>
    <phoneticPr fontId="3" type="noConversion"/>
  </si>
  <si>
    <t>1.5Ha</t>
    <phoneticPr fontId="3" type="noConversion"/>
  </si>
  <si>
    <t>황산지방정원 조성사업</t>
    <phoneticPr fontId="3" type="noConversion"/>
  </si>
  <si>
    <t>17.3Ha</t>
    <phoneticPr fontId="3" type="noConversion"/>
  </si>
  <si>
    <t>박도우</t>
    <phoneticPr fontId="3" type="noConversion"/>
  </si>
  <si>
    <t>392-3663</t>
    <phoneticPr fontId="3" type="noConversion"/>
  </si>
  <si>
    <t>증산역 광장 정비사업</t>
    <phoneticPr fontId="3" type="noConversion"/>
  </si>
  <si>
    <t>강묘정</t>
    <phoneticPr fontId="3" type="noConversion"/>
  </si>
  <si>
    <t>392-3664</t>
    <phoneticPr fontId="3" type="noConversion"/>
  </si>
  <si>
    <t>황산로 안심 중앙분리대 조성사업(오봉지하차도~백호마을)</t>
    <phoneticPr fontId="3" type="noConversion"/>
  </si>
  <si>
    <t>전채원</t>
    <phoneticPr fontId="3" type="noConversion"/>
  </si>
  <si>
    <t>392-2883</t>
    <phoneticPr fontId="3" type="noConversion"/>
  </si>
  <si>
    <t>사송 공공주택지구 주차장(주17)조성(전환사업)</t>
    <phoneticPr fontId="3" type="noConversion"/>
  </si>
  <si>
    <t>경상남도 양산시 동면 사송리 1254</t>
    <phoneticPr fontId="3" type="noConversion"/>
  </si>
  <si>
    <t>지평식 주차장 조성 1,655.7㎥</t>
    <phoneticPr fontId="3" type="noConversion"/>
  </si>
  <si>
    <t>기업지원과</t>
    <phoneticPr fontId="3" type="noConversion"/>
  </si>
  <si>
    <t>송광석</t>
    <phoneticPr fontId="3" type="noConversion"/>
  </si>
  <si>
    <t>392-2962</t>
    <phoneticPr fontId="3" type="noConversion"/>
  </si>
  <si>
    <t>온시티일반산업단지 공업용수도 건설공사</t>
    <phoneticPr fontId="3" type="noConversion"/>
  </si>
  <si>
    <t>양산시 어곡동 산79-6번지 일원</t>
    <phoneticPr fontId="3" type="noConversion"/>
  </si>
  <si>
    <t>송수관로 3.0km, 배수지 1개소, 가압장 2개소</t>
    <phoneticPr fontId="3" type="noConversion"/>
  </si>
  <si>
    <t>도시관리과</t>
    <phoneticPr fontId="3" type="noConversion"/>
  </si>
  <si>
    <t>유옥정</t>
    <phoneticPr fontId="3" type="noConversion"/>
  </si>
  <si>
    <t>392-6212</t>
    <phoneticPr fontId="3" type="noConversion"/>
  </si>
  <si>
    <t>도시공원</t>
    <phoneticPr fontId="3" type="noConversion"/>
  </si>
  <si>
    <t>서리어린이공원 시설개선사업</t>
    <phoneticPr fontId="3" type="noConversion"/>
  </si>
  <si>
    <t>양산시 평산동 587-28</t>
    <phoneticPr fontId="3" type="noConversion"/>
  </si>
  <si>
    <t>시설개선사업 A=1,593m</t>
    <phoneticPr fontId="3" type="noConversion"/>
  </si>
  <si>
    <t>명동공원 정비사업</t>
    <phoneticPr fontId="3" type="noConversion"/>
  </si>
  <si>
    <t>양산시 명동 455-2</t>
    <phoneticPr fontId="3" type="noConversion"/>
  </si>
  <si>
    <t>황토길 유지보수L=300m 등</t>
    <phoneticPr fontId="3" type="noConversion"/>
  </si>
  <si>
    <t>평산근린공원 정비사업</t>
    <phoneticPr fontId="3" type="noConversion"/>
  </si>
  <si>
    <t>양산시 평산동 584</t>
    <phoneticPr fontId="3" type="noConversion"/>
  </si>
  <si>
    <t>쿨링포그 그늘막 설치 2개소 등</t>
    <phoneticPr fontId="3" type="noConversion"/>
  </si>
  <si>
    <t>강원호</t>
    <phoneticPr fontId="3" type="noConversion"/>
  </si>
  <si>
    <t>392-6232</t>
    <phoneticPr fontId="3" type="noConversion"/>
  </si>
  <si>
    <t>삼호동 북부마을 농로 포장공사</t>
    <phoneticPr fontId="3" type="noConversion"/>
  </si>
  <si>
    <t>삼호동 17번지 일원</t>
    <phoneticPr fontId="3" type="noConversion"/>
  </si>
  <si>
    <t>농로 포장 L=250m, B=3m</t>
    <phoneticPr fontId="3" type="noConversion"/>
  </si>
  <si>
    <t>김정훈</t>
    <phoneticPr fontId="3" type="noConversion"/>
  </si>
  <si>
    <t>392-6053</t>
    <phoneticPr fontId="3" type="noConversion"/>
  </si>
  <si>
    <t>양산 회야3지구 하천재해예방사업(3차분)</t>
    <phoneticPr fontId="3" type="noConversion"/>
  </si>
  <si>
    <t>덕계동, 평산동</t>
    <phoneticPr fontId="3" type="noConversion"/>
  </si>
  <si>
    <t>하천정비 1.25km, 교량 3개소 재가설</t>
    <phoneticPr fontId="3" type="noConversion"/>
  </si>
  <si>
    <t>2024.12.20.</t>
    <phoneticPr fontId="3" type="noConversion"/>
  </si>
  <si>
    <t>2027.06.19.</t>
    <phoneticPr fontId="3" type="noConversion"/>
  </si>
  <si>
    <t>양산 주진지구 하천재해예방사업(3차분)</t>
    <phoneticPr fontId="3" type="noConversion"/>
  </si>
  <si>
    <t>주진동</t>
    <phoneticPr fontId="3" type="noConversion"/>
  </si>
  <si>
    <t>하천정비 0.5km, 교량 1개소 재가설</t>
    <phoneticPr fontId="3" type="noConversion"/>
  </si>
  <si>
    <t>2024.09.30.</t>
    <phoneticPr fontId="3" type="noConversion"/>
  </si>
  <si>
    <t>2026.12.30.</t>
    <phoneticPr fontId="3" type="noConversion"/>
  </si>
  <si>
    <t>유승원</t>
    <phoneticPr fontId="3" type="noConversion"/>
  </si>
  <si>
    <t>392-6052</t>
    <phoneticPr fontId="3" type="noConversion"/>
  </si>
  <si>
    <t>주진불빛공원 조성사업</t>
    <phoneticPr fontId="3" type="noConversion"/>
  </si>
  <si>
    <t>주진동</t>
  </si>
  <si>
    <t>공원 A=19,210㎡
도로 B=10m, L=385m</t>
  </si>
  <si>
    <t>2026.02.01.</t>
  </si>
  <si>
    <t>2028.01.31.</t>
  </si>
  <si>
    <t>회야강변 도로확폭 및 문화공간 조성사업</t>
    <phoneticPr fontId="3" type="noConversion"/>
  </si>
  <si>
    <t>덕계동</t>
  </si>
  <si>
    <t>캔틸레버식 복합구조물 설치(L=650m, B=7.5m)</t>
  </si>
  <si>
    <t>2026.06.01.</t>
  </si>
  <si>
    <t>2027.12.31.</t>
  </si>
  <si>
    <t>김종민</t>
    <phoneticPr fontId="3" type="noConversion"/>
  </si>
  <si>
    <t>392-6054</t>
    <phoneticPr fontId="3" type="noConversion"/>
  </si>
  <si>
    <t>회야강산책로(우불산신사~당촌교) 정비공사</t>
    <phoneticPr fontId="3" type="noConversion"/>
  </si>
  <si>
    <t>서창동, 소주동</t>
    <phoneticPr fontId="3" type="noConversion"/>
  </si>
  <si>
    <t>산책로 정비 L=560m, 친수시설 설치 등</t>
    <phoneticPr fontId="3" type="noConversion"/>
  </si>
  <si>
    <t>덕계천 산책로 화장실 설치공사</t>
    <phoneticPr fontId="3" type="noConversion"/>
  </si>
  <si>
    <t>덕계동</t>
    <phoneticPr fontId="3" type="noConversion"/>
  </si>
  <si>
    <t>화장실 설치 1개소, 상수·오수관 설치 등</t>
    <phoneticPr fontId="3" type="noConversion"/>
  </si>
  <si>
    <t>회야강 제1,2,3 가동보 CCTV 정비공사</t>
    <phoneticPr fontId="3" type="noConversion"/>
  </si>
  <si>
    <t>소주동, 평산동, 덕계동</t>
    <phoneticPr fontId="3" type="noConversion"/>
  </si>
  <si>
    <t>회전형카메라, 네트워크스위치, 전원공급장치 등 교체</t>
    <phoneticPr fontId="3" type="noConversion"/>
  </si>
  <si>
    <t>우동규</t>
    <phoneticPr fontId="3" type="noConversion"/>
  </si>
  <si>
    <t>392-6056</t>
    <phoneticPr fontId="3" type="noConversion"/>
  </si>
  <si>
    <t>회야강 산책로 야간조명 개선 및 환경정비 사업</t>
    <phoneticPr fontId="3" type="noConversion"/>
  </si>
  <si>
    <t>양산시 덕계동, 평산동, 소주동, 서창동</t>
  </si>
  <si>
    <t>야간조명 설치 41개소 등</t>
  </si>
  <si>
    <t>하승효</t>
    <phoneticPr fontId="3" type="noConversion"/>
  </si>
  <si>
    <t>392-6223</t>
    <phoneticPr fontId="3" type="noConversion"/>
  </si>
  <si>
    <t>용당내광로 재포장공사</t>
    <phoneticPr fontId="3" type="noConversion"/>
  </si>
  <si>
    <t>용당동 468-3번지 일원</t>
    <phoneticPr fontId="3" type="noConversion"/>
  </si>
  <si>
    <t>도로재포장 
L=650m B=8~12m</t>
    <phoneticPr fontId="3" type="noConversion"/>
  </si>
  <si>
    <t>2026.03.</t>
  </si>
  <si>
    <t>도시계획도로(광3-3호선) 재포장공사</t>
    <phoneticPr fontId="3" type="noConversion"/>
  </si>
  <si>
    <t>소주동 870-6번지일원</t>
    <phoneticPr fontId="3" type="noConversion"/>
  </si>
  <si>
    <t>도로재포장 
L=520m B=12~20m</t>
    <phoneticPr fontId="3" type="noConversion"/>
  </si>
  <si>
    <t>김윤주</t>
    <phoneticPr fontId="3" type="noConversion"/>
  </si>
  <si>
    <t>392-2994</t>
    <phoneticPr fontId="3" type="noConversion"/>
  </si>
  <si>
    <t>천태산 트레킹길 조성사업</t>
    <phoneticPr fontId="3" type="noConversion"/>
  </si>
  <si>
    <t>원동면 원리 산1,2번지</t>
    <phoneticPr fontId="3" type="noConversion"/>
  </si>
  <si>
    <t>등산로 신설 
B=1.5m,L=792m</t>
    <phoneticPr fontId="3" type="noConversion"/>
  </si>
  <si>
    <t>2026.05.30.</t>
    <phoneticPr fontId="3" type="noConversion"/>
  </si>
  <si>
    <t>양산시</t>
  </si>
  <si>
    <t>산림과</t>
  </si>
  <si>
    <t>조현정</t>
  </si>
  <si>
    <t>392-2992</t>
    <phoneticPr fontId="3" type="noConversion"/>
  </si>
  <si>
    <t>토목</t>
  </si>
  <si>
    <t>수목원 조성공사</t>
  </si>
  <si>
    <t>양산시 용당동 산66-2번지 일원</t>
  </si>
  <si>
    <t>수목원조성 32.6ha</t>
  </si>
  <si>
    <t>2026.05.01.</t>
    <phoneticPr fontId="3" type="noConversion"/>
  </si>
  <si>
    <t>대운산 자연휴양림 보완사업</t>
  </si>
  <si>
    <t>용당동 산66번지 일원</t>
  </si>
  <si>
    <t>데크로드(327m) 및 계단 등 목재시설물 교체, 화장실 개보수 2동, 샤워실 교체 1동 등</t>
  </si>
  <si>
    <t>2026.03.01.</t>
    <phoneticPr fontId="3" type="noConversion"/>
  </si>
  <si>
    <t>2026.09.30.</t>
    <phoneticPr fontId="3" type="noConversion"/>
  </si>
  <si>
    <t>하유림</t>
  </si>
  <si>
    <t>392-2993</t>
  </si>
  <si>
    <t>숲속 문화플랫폼 조성사업</t>
    <phoneticPr fontId="3" type="noConversion"/>
  </si>
  <si>
    <t>양산시 탑골길 248 
숲애서 일원</t>
    <phoneticPr fontId="3" type="noConversion"/>
  </si>
  <si>
    <t>숲속문화플랫폼 조성 276.7㎡(83.8평)</t>
    <phoneticPr fontId="3" type="noConversion"/>
  </si>
  <si>
    <t>2026.11.30.</t>
    <phoneticPr fontId="3" type="noConversion"/>
  </si>
  <si>
    <t>대운산 웰니스 힐링존 조성</t>
  </si>
  <si>
    <t>용당동 산66(대운산휴양림), 용당동 125-1 (숲애서) 일원</t>
  </si>
  <si>
    <t xml:space="preserve">데크쉼터, 평상설치, 
산책로 정비 등 </t>
  </si>
  <si>
    <t>수질관리과</t>
    <phoneticPr fontId="3" type="noConversion"/>
  </si>
  <si>
    <t>392-2624</t>
    <phoneticPr fontId="3" type="noConversion"/>
  </si>
  <si>
    <t>비점오염저감시설</t>
    <phoneticPr fontId="3" type="noConversion"/>
  </si>
  <si>
    <t>북정빗물펌프장
비점오염저감사업
(2차분)</t>
    <phoneticPr fontId="3" type="noConversion"/>
  </si>
  <si>
    <t>북정동 802-6번지 일원</t>
    <phoneticPr fontId="3" type="noConversion"/>
  </si>
  <si>
    <t>저류시설 V=4,400㎥</t>
    <phoneticPr fontId="3" type="noConversion"/>
  </si>
  <si>
    <t>2025.01.31.</t>
    <phoneticPr fontId="3" type="noConversion"/>
  </si>
  <si>
    <t>2026.10.22.</t>
    <phoneticPr fontId="3" type="noConversion"/>
  </si>
  <si>
    <t>김종철</t>
    <phoneticPr fontId="3" type="noConversion"/>
  </si>
  <si>
    <t>392-5482</t>
    <phoneticPr fontId="3" type="noConversion"/>
  </si>
  <si>
    <t>양산하수처리장 찌꺼기 처리시설 개선사업</t>
  </si>
  <si>
    <t>양산시 동면 강변로 54</t>
    <phoneticPr fontId="3" type="noConversion"/>
  </si>
  <si>
    <t>소화슬러지 열교환기 2대, 건조 배가스 탈습탑 및 수관식 보일러 교체, 기타 배관 및 전기공사 1식</t>
  </si>
  <si>
    <t>상반기</t>
    <phoneticPr fontId="3" type="noConversion"/>
  </si>
  <si>
    <t>양산공공하수처리시설 생물반응조(기존, 5~8지) 교반기 교체 사업</t>
  </si>
  <si>
    <t>양산하수처리장(기존, 5~8지) 생물반응조 교반기 16대 교체</t>
  </si>
  <si>
    <t>2026.08.</t>
    <phoneticPr fontId="3" type="noConversion"/>
  </si>
  <si>
    <t>양준혁</t>
    <phoneticPr fontId="3" type="noConversion"/>
  </si>
  <si>
    <t>392-5483</t>
    <phoneticPr fontId="3" type="noConversion"/>
  </si>
  <si>
    <t>양산하수처리장 지반 침하시설 보수공사</t>
    <phoneticPr fontId="3" type="noConversion"/>
  </si>
  <si>
    <t>배수설비 정비, 지반침하, 폐기물 처리</t>
  </si>
  <si>
    <t>양산하수처리장(기존) 생물반응조 산기관 설치공사</t>
    <phoneticPr fontId="2" type="noConversion"/>
  </si>
  <si>
    <t>기존생물반응조(5~8지) 멤브레인 산기관 증설</t>
    <phoneticPr fontId="2" type="noConversion"/>
  </si>
  <si>
    <t>양산하수처리장(기존) 생물반응조 약품 투입설비 설치공사</t>
    <phoneticPr fontId="2" type="noConversion"/>
  </si>
  <si>
    <t>10t 약품탱크 *1(방호벽설치), 약품공급펌프 3EA, 약품분배조 1식, 투입배관 1식</t>
    <phoneticPr fontId="2" type="noConversion"/>
  </si>
  <si>
    <t>양산하수처리장 최초침전지 유입수문 개선공사</t>
    <phoneticPr fontId="2" type="noConversion"/>
  </si>
  <si>
    <t>최초침전지 게이트 전동화 20개소</t>
    <phoneticPr fontId="2" type="noConversion"/>
  </si>
  <si>
    <t>양산하수처리장(증설) 최초침전지 슬러지 수집기 보수공사</t>
    <phoneticPr fontId="2" type="noConversion"/>
  </si>
  <si>
    <t>증설 생물반응조 3개 수로, 슬러지 수집기 보수</t>
    <phoneticPr fontId="2" type="noConversion"/>
  </si>
  <si>
    <t>천연욱</t>
    <phoneticPr fontId="3" type="noConversion"/>
  </si>
  <si>
    <t>392-5592</t>
    <phoneticPr fontId="3" type="noConversion"/>
  </si>
  <si>
    <t>소토지구 우수유출저감시설 설치사업</t>
    <phoneticPr fontId="3" type="noConversion"/>
  </si>
  <si>
    <t>양산시 상북면 소토리 1311-3번지 일원</t>
    <phoneticPr fontId="3" type="noConversion"/>
  </si>
  <si>
    <t>우수관로 L=3.5㎞ 개량, 우수저류조 12,000㎥ 등</t>
    <phoneticPr fontId="3" type="noConversion"/>
  </si>
  <si>
    <t>이윤성</t>
    <phoneticPr fontId="3" type="noConversion"/>
  </si>
  <si>
    <t>392-5464</t>
    <phoneticPr fontId="3" type="noConversion"/>
  </si>
  <si>
    <t>호포새동네 배수설비 정비공사</t>
    <phoneticPr fontId="3" type="noConversion"/>
  </si>
  <si>
    <t>양산시 동면 가산리 515-11번지 일원</t>
    <phoneticPr fontId="3" type="noConversion"/>
  </si>
  <si>
    <t>하수관로(D200) L=45m
배수설비 17가구</t>
    <phoneticPr fontId="3" type="noConversion"/>
  </si>
  <si>
    <t>백태현</t>
    <phoneticPr fontId="3" type="noConversion"/>
  </si>
  <si>
    <t>392-5462</t>
    <phoneticPr fontId="3" type="noConversion"/>
  </si>
  <si>
    <t>중점관리지역 추락방지시설 설치(물금중점)</t>
    <phoneticPr fontId="3" type="noConversion"/>
  </si>
  <si>
    <t>물금읍 일원</t>
    <phoneticPr fontId="3" type="noConversion"/>
  </si>
  <si>
    <t>하수도맨홀 추락방시시설 설치 3,700개소</t>
    <phoneticPr fontId="3" type="noConversion"/>
  </si>
  <si>
    <t>중점관리지역 추락방지시설 설치(강서중점)</t>
    <phoneticPr fontId="3" type="noConversion"/>
  </si>
  <si>
    <t>강서동 일원</t>
    <phoneticPr fontId="3" type="noConversion"/>
  </si>
  <si>
    <t>하수도맨홀 추락방시시설 설치 3,417개소</t>
    <phoneticPr fontId="3" type="noConversion"/>
  </si>
  <si>
    <t>중점관리지역 추락방지시설 설치(삼성중점)</t>
    <phoneticPr fontId="3" type="noConversion"/>
  </si>
  <si>
    <t>삼성동 일원</t>
    <phoneticPr fontId="3" type="noConversion"/>
  </si>
  <si>
    <t>하수도맨홀 추락방시시설 설치 4,500개소</t>
    <phoneticPr fontId="3" type="noConversion"/>
  </si>
  <si>
    <t>중점관리지역 추락방지시설 설치(중앙·양주중점)</t>
    <phoneticPr fontId="3" type="noConversion"/>
  </si>
  <si>
    <t>중앙동, 양주동 일원</t>
    <phoneticPr fontId="3" type="noConversion"/>
  </si>
  <si>
    <t>하수도맨홀 추락방시시설 설치 4,800개소</t>
    <phoneticPr fontId="3" type="noConversion"/>
  </si>
  <si>
    <t>사송처리분구 하수관로 정비사업</t>
    <phoneticPr fontId="3" type="noConversion"/>
  </si>
  <si>
    <t>동면 일원</t>
    <phoneticPr fontId="3" type="noConversion"/>
  </si>
  <si>
    <t>하수관로 정비 L=1.2㎞
배수설비 90가구 등</t>
    <phoneticPr fontId="3" type="noConversion"/>
  </si>
  <si>
    <t>이호석</t>
    <phoneticPr fontId="3" type="noConversion"/>
  </si>
  <si>
    <t>392-3412</t>
    <phoneticPr fontId="3" type="noConversion"/>
  </si>
  <si>
    <t>양산천(지곡) 낙차보 정비공사</t>
    <phoneticPr fontId="3" type="noConversion"/>
  </si>
  <si>
    <t>양산시 하북면 순지리 541번지 일원</t>
    <phoneticPr fontId="3" type="noConversion"/>
  </si>
  <si>
    <t>낙차보 정비 및 진압차단시설 설치 1식</t>
    <phoneticPr fontId="3" type="noConversion"/>
  </si>
  <si>
    <t>하창훈</t>
    <phoneticPr fontId="3" type="noConversion"/>
  </si>
  <si>
    <t>392-2823</t>
    <phoneticPr fontId="3" type="noConversion"/>
  </si>
  <si>
    <t>황산공원 다목적광장 조성사업</t>
    <phoneticPr fontId="3" type="noConversion"/>
  </si>
  <si>
    <t>양산시 물금읍 증산리 1050번지 일원</t>
    <phoneticPr fontId="3" type="noConversion"/>
  </si>
  <si>
    <t>다목적광정 조성
A=4,285㎡</t>
    <phoneticPr fontId="3" type="noConversion"/>
  </si>
  <si>
    <t>강민호야구장 정비사업</t>
    <phoneticPr fontId="3" type="noConversion"/>
  </si>
  <si>
    <t>양산시 물금읍 물금리 192번지 일원</t>
    <phoneticPr fontId="3" type="noConversion"/>
  </si>
  <si>
    <t>인조잔디 교체
A=10,000㎡</t>
    <phoneticPr fontId="3" type="noConversion"/>
  </si>
  <si>
    <t>최은미</t>
    <phoneticPr fontId="3" type="noConversion"/>
  </si>
  <si>
    <t>392-3013</t>
    <phoneticPr fontId="3" type="noConversion"/>
  </si>
  <si>
    <t>물금읍 행정복지센터 별관 건립 사업</t>
    <phoneticPr fontId="3" type="noConversion"/>
  </si>
  <si>
    <t>양산시 물금읍 물금리 800-6번지 외 1필지(800-7)</t>
    <phoneticPr fontId="3" type="noConversion"/>
  </si>
  <si>
    <t>연면적 1,483.84㎡, 지하1층~지상2층</t>
    <phoneticPr fontId="3" type="noConversion"/>
  </si>
  <si>
    <t>2027.04.</t>
    <phoneticPr fontId="3" type="noConversion"/>
  </si>
  <si>
    <t>의령군</t>
    <phoneticPr fontId="3" type="noConversion"/>
  </si>
  <si>
    <t>건설교통과</t>
  </si>
  <si>
    <t>오세열</t>
  </si>
  <si>
    <t>570-3613</t>
  </si>
  <si>
    <t>의령 군도13호선(정암지구) 도로확포장공사</t>
  </si>
  <si>
    <t>의령읍 정암리 일원</t>
  </si>
  <si>
    <t>도로확포장
L=375m, B=6.0~8.0m</t>
  </si>
  <si>
    <t xml:space="preserve"> - </t>
  </si>
  <si>
    <t>실시설계 중</t>
  </si>
  <si>
    <t>의령군</t>
  </si>
  <si>
    <t>용덕 군도3호선(와요~가미) 아스콘 재포장공사</t>
  </si>
  <si>
    <t>용덕면 가미리 일원</t>
  </si>
  <si>
    <t>아스콘 재포장
L=750m, B=7.5m</t>
  </si>
  <si>
    <t>2026.04.</t>
  </si>
  <si>
    <t>이명식</t>
  </si>
  <si>
    <t>570-3612</t>
  </si>
  <si>
    <t>의령 지방도1040호선(정암지구) 회전교차로 설치공사</t>
  </si>
  <si>
    <t>회전교차로 설치 1개소</t>
  </si>
  <si>
    <t>2026.06.</t>
  </si>
  <si>
    <t>면도 101호선(대의 추산지구) 재해복구사업</t>
  </si>
  <si>
    <t>대의면 추산리 일원</t>
  </si>
  <si>
    <t>사면정비
L=57m H=21~25m</t>
  </si>
  <si>
    <t>2026.05.</t>
  </si>
  <si>
    <t>건설교통과</t>
    <phoneticPr fontId="3" type="noConversion"/>
  </si>
  <si>
    <t>박소정</t>
    <phoneticPr fontId="3" type="noConversion"/>
  </si>
  <si>
    <t>570-3622</t>
    <phoneticPr fontId="3" type="noConversion"/>
  </si>
  <si>
    <t>저수지,하천</t>
    <phoneticPr fontId="3" type="noConversion"/>
  </si>
  <si>
    <t>평촌 자연재해위험개선지구 정비사업</t>
    <phoneticPr fontId="3" type="noConversion"/>
  </si>
  <si>
    <t>의령군 궁류면 평촌리 일원</t>
    <phoneticPr fontId="3" type="noConversion"/>
  </si>
  <si>
    <t>다목적방재시설 설치 1식</t>
    <phoneticPr fontId="3" type="noConversion"/>
  </si>
  <si>
    <t>서현동</t>
    <phoneticPr fontId="3" type="noConversion"/>
  </si>
  <si>
    <t>570-3623</t>
    <phoneticPr fontId="3" type="noConversion"/>
  </si>
  <si>
    <t>내곡지구 재해위험저수지 정비사업</t>
    <phoneticPr fontId="3" type="noConversion"/>
  </si>
  <si>
    <t>의령군 지정면 태부리 일원</t>
    <phoneticPr fontId="3" type="noConversion"/>
  </si>
  <si>
    <t>조세경</t>
    <phoneticPr fontId="3" type="noConversion"/>
  </si>
  <si>
    <t>570-3624</t>
    <phoneticPr fontId="3" type="noConversion"/>
  </si>
  <si>
    <t>척곡지구 재해위험저수지 정비사업</t>
    <phoneticPr fontId="3" type="noConversion"/>
  </si>
  <si>
    <t>의령군 의령읍 중리 일원</t>
    <phoneticPr fontId="3" type="noConversion"/>
  </si>
  <si>
    <t>오동지구 재해위험저수지 정비사업</t>
    <phoneticPr fontId="3" type="noConversion"/>
  </si>
  <si>
    <t>의령군 정곡면 죽전리 일원</t>
    <phoneticPr fontId="3" type="noConversion"/>
  </si>
  <si>
    <t>신기지구  재해위험저수지 정비사업</t>
    <phoneticPr fontId="3" type="noConversion"/>
  </si>
  <si>
    <t>의령군 정곡면 백곡리 일원</t>
    <phoneticPr fontId="3" type="noConversion"/>
  </si>
  <si>
    <t>수리시설</t>
    <phoneticPr fontId="3" type="noConversion"/>
  </si>
  <si>
    <t>의령 동동지구 수리시설 개보수사업</t>
    <phoneticPr fontId="3" type="noConversion"/>
  </si>
  <si>
    <t>의령군 의령읍 동동리 일원</t>
    <phoneticPr fontId="3" type="noConversion"/>
  </si>
  <si>
    <t>수리시설 개보수 1식</t>
    <phoneticPr fontId="3" type="noConversion"/>
  </si>
  <si>
    <t>박두승</t>
    <phoneticPr fontId="3" type="noConversion"/>
  </si>
  <si>
    <t>570-3912</t>
    <phoneticPr fontId="3" type="noConversion"/>
  </si>
  <si>
    <t>용덕 이목지구 농어촌생활용수 개발사업</t>
    <phoneticPr fontId="3" type="noConversion"/>
  </si>
  <si>
    <t>용덕면 이목리 일원</t>
    <phoneticPr fontId="3" type="noConversion"/>
  </si>
  <si>
    <t>상수관로 L=3.8㎞(배수2.8㎞ 급수1㎞), 가압장 1개소</t>
    <phoneticPr fontId="3" type="noConversion"/>
  </si>
  <si>
    <t>정곡 대신지구 농어촌생활용수 개발사업</t>
    <phoneticPr fontId="3" type="noConversion"/>
  </si>
  <si>
    <t>정곡면 죽전리 일원</t>
    <phoneticPr fontId="3" type="noConversion"/>
  </si>
  <si>
    <t>상수관로 L=6.5㎞(배수4㎞ 급수2.5㎞), 가압장 1개소</t>
    <phoneticPr fontId="3" type="noConversion"/>
  </si>
  <si>
    <t>정연규</t>
    <phoneticPr fontId="3" type="noConversion"/>
  </si>
  <si>
    <t>570-3942</t>
    <phoneticPr fontId="3" type="noConversion"/>
  </si>
  <si>
    <t>부림정수장 슬러지처리시설 구축사업</t>
    <phoneticPr fontId="3" type="noConversion"/>
  </si>
  <si>
    <t>의령군 봉수면 삼가리</t>
    <phoneticPr fontId="3" type="noConversion"/>
  </si>
  <si>
    <t>슬러지 수집기, 탈수기 등 설치</t>
    <phoneticPr fontId="3" type="noConversion"/>
  </si>
  <si>
    <t>부림정수장 배수지 증설사업</t>
    <phoneticPr fontId="3" type="noConversion"/>
  </si>
  <si>
    <t>배수지(500t) 증설 2지</t>
    <phoneticPr fontId="3" type="noConversion"/>
  </si>
  <si>
    <t>남택균</t>
    <phoneticPr fontId="3" type="noConversion"/>
  </si>
  <si>
    <t>570-3922</t>
    <phoneticPr fontId="3" type="noConversion"/>
  </si>
  <si>
    <t>대곡 농어촌마을 
하수도 설치사업</t>
    <phoneticPr fontId="3" type="noConversion"/>
  </si>
  <si>
    <t>부림면 대곡리 일원</t>
    <phoneticPr fontId="3" type="noConversion"/>
  </si>
  <si>
    <t>하수처리시설 160㎥/일
하수관로 L=0.98km</t>
    <phoneticPr fontId="3" type="noConversion"/>
  </si>
  <si>
    <t>김민구</t>
    <phoneticPr fontId="3" type="noConversion"/>
  </si>
  <si>
    <t>570-3532</t>
    <phoneticPr fontId="3" type="noConversion"/>
  </si>
  <si>
    <t>지1013호선 대의 신전1지구 수해복구공사</t>
    <phoneticPr fontId="3" type="noConversion"/>
  </si>
  <si>
    <t>대의면 신전리 일원</t>
    <phoneticPr fontId="3" type="noConversion"/>
  </si>
  <si>
    <t>사면 정비
L=100m, B=16~19m</t>
    <phoneticPr fontId="3" type="noConversion"/>
  </si>
  <si>
    <t>국토종주 자전거길 단절구간 연결 및 시설개선사업(2차분)</t>
    <phoneticPr fontId="3" type="noConversion"/>
  </si>
  <si>
    <t>낙서면 여의리 일원</t>
    <phoneticPr fontId="3" type="noConversion"/>
  </si>
  <si>
    <t>자전거도로 개설
L=165m, B=3m</t>
    <phoneticPr fontId="3" type="noConversion"/>
  </si>
  <si>
    <t>의령 도시계획도로(중로3-9, 10호선) 개설사업</t>
    <phoneticPr fontId="3" type="noConversion"/>
  </si>
  <si>
    <t>의령읍 중동리, 동동리 일원</t>
    <phoneticPr fontId="3" type="noConversion"/>
  </si>
  <si>
    <t>도시계획도로 개설
L=193m, B=10m</t>
    <phoneticPr fontId="3" type="noConversion"/>
  </si>
  <si>
    <t>강나현</t>
    <phoneticPr fontId="3" type="noConversion"/>
  </si>
  <si>
    <t>570-3533</t>
    <phoneticPr fontId="3" type="noConversion"/>
  </si>
  <si>
    <t>부림 도시계획도로(소로2-107, 2-108, 2-113, 2-114호선) 개설사업</t>
    <phoneticPr fontId="3" type="noConversion"/>
  </si>
  <si>
    <t>부림면 신반리 일원</t>
    <phoneticPr fontId="3" type="noConversion"/>
  </si>
  <si>
    <t>도시계획도로 개설
L=610m, B=8m</t>
    <phoneticPr fontId="3" type="noConversion"/>
  </si>
  <si>
    <t>한승재</t>
    <phoneticPr fontId="3" type="noConversion"/>
  </si>
  <si>
    <t>570-3534</t>
    <phoneticPr fontId="3" type="noConversion"/>
  </si>
  <si>
    <t>부림 도시계획도로(소로2-105호선) 개설사업</t>
    <phoneticPr fontId="3" type="noConversion"/>
  </si>
  <si>
    <t>도시계획도로 개설
L=180m, B=8m</t>
    <phoneticPr fontId="3" type="noConversion"/>
  </si>
  <si>
    <t>미래전략담당관</t>
    <phoneticPr fontId="3" type="noConversion"/>
  </si>
  <si>
    <t>이규현</t>
    <phoneticPr fontId="3" type="noConversion"/>
  </si>
  <si>
    <t>570-2783</t>
    <phoneticPr fontId="3" type="noConversion"/>
  </si>
  <si>
    <t>도산마을 만들기사업</t>
    <phoneticPr fontId="3" type="noConversion"/>
  </si>
  <si>
    <t>의령군 칠곡면 도산리</t>
    <phoneticPr fontId="3" type="noConversion"/>
  </si>
  <si>
    <t>570-2784</t>
  </si>
  <si>
    <t>수성마을 만들기사업</t>
    <phoneticPr fontId="3" type="noConversion"/>
  </si>
  <si>
    <t>의령군 가례면 수성리</t>
    <phoneticPr fontId="3" type="noConversion"/>
  </si>
  <si>
    <t>570-2785</t>
  </si>
  <si>
    <t>성산마을 만들기사업</t>
    <phoneticPr fontId="3" type="noConversion"/>
  </si>
  <si>
    <t>의령군 지정면 성산리</t>
    <phoneticPr fontId="3" type="noConversion"/>
  </si>
  <si>
    <t>570-2786</t>
  </si>
  <si>
    <t>신기마을 만들기사업</t>
    <phoneticPr fontId="3" type="noConversion"/>
  </si>
  <si>
    <t>570-2787</t>
  </si>
  <si>
    <t>평촌마을 만들기사업</t>
    <phoneticPr fontId="3" type="noConversion"/>
  </si>
  <si>
    <t>의령군 궁류면 평촌리</t>
    <phoneticPr fontId="3" type="noConversion"/>
  </si>
  <si>
    <t>허찬영</t>
    <phoneticPr fontId="3" type="noConversion"/>
  </si>
  <si>
    <t>570-2784</t>
    <phoneticPr fontId="3" type="noConversion"/>
  </si>
  <si>
    <t xml:space="preserve">오감지구 취약지역 생활여건 개조사업 </t>
    <phoneticPr fontId="3" type="noConversion"/>
  </si>
  <si>
    <t>의령군 의령읍 대산리 오감마을</t>
    <phoneticPr fontId="3" type="noConversion"/>
  </si>
  <si>
    <t>산림휴양과</t>
    <phoneticPr fontId="3" type="noConversion"/>
  </si>
  <si>
    <t>안상현</t>
    <phoneticPr fontId="3" type="noConversion"/>
  </si>
  <si>
    <t>570-3722</t>
    <phoneticPr fontId="3" type="noConversion"/>
  </si>
  <si>
    <t>건축물(문화및집회시설)</t>
    <phoneticPr fontId="3" type="noConversion"/>
  </si>
  <si>
    <t>신포숲 목재문화체험장 조성사업</t>
    <phoneticPr fontId="3" type="noConversion"/>
  </si>
  <si>
    <t>의령군 칠곡면 신포리 352-1번지 외 9필지</t>
    <phoneticPr fontId="3" type="noConversion"/>
  </si>
  <si>
    <t>건축물 1동
(부지 6,700㎡, 연면적 757㎡)</t>
    <phoneticPr fontId="3" type="noConversion"/>
  </si>
  <si>
    <t>소멸위기대응추진단</t>
    <phoneticPr fontId="3" type="noConversion"/>
  </si>
  <si>
    <t>진종엽</t>
    <phoneticPr fontId="3" type="noConversion"/>
  </si>
  <si>
    <t>055-570-2913</t>
    <phoneticPr fontId="3" type="noConversion"/>
  </si>
  <si>
    <t>수련시설</t>
    <phoneticPr fontId="3" type="noConversion"/>
  </si>
  <si>
    <t>의령 유스호스텔 건립사업</t>
    <phoneticPr fontId="3" type="noConversion"/>
  </si>
  <si>
    <t>의령읍 하리 604-2</t>
    <phoneticPr fontId="3" type="noConversion"/>
  </si>
  <si>
    <t>지상4층(연면적 4,399.7㎡) 
객식 37실, 대연회장 등</t>
    <phoneticPr fontId="3" type="noConversion"/>
  </si>
  <si>
    <t>2025년 3월</t>
    <phoneticPr fontId="3" type="noConversion"/>
  </si>
  <si>
    <t>2025.8.</t>
    <phoneticPr fontId="3" type="noConversion"/>
  </si>
  <si>
    <t>2027.2.</t>
    <phoneticPr fontId="3" type="noConversion"/>
  </si>
  <si>
    <t>이혜인</t>
    <phoneticPr fontId="3" type="noConversion"/>
  </si>
  <si>
    <t>055-570-2924</t>
    <phoneticPr fontId="3" type="noConversion"/>
  </si>
  <si>
    <t>창고,기숙사</t>
    <phoneticPr fontId="3" type="noConversion"/>
  </si>
  <si>
    <t>부자의령 상생협약프로젝트</t>
    <phoneticPr fontId="3" type="noConversion"/>
  </si>
  <si>
    <t>정곡면 백곡리 1162</t>
    <phoneticPr fontId="3" type="noConversion"/>
  </si>
  <si>
    <t>농산물 소분물류센터 1동(1,400㎡)
근로자 기숙사 1동(900㎡)</t>
    <phoneticPr fontId="3" type="noConversion"/>
  </si>
  <si>
    <t>단독주택</t>
    <phoneticPr fontId="3" type="noConversion"/>
  </si>
  <si>
    <t>치유마을 로컬유학 조성사업</t>
    <phoneticPr fontId="3" type="noConversion"/>
  </si>
  <si>
    <t>가례면 가례리 391</t>
    <phoneticPr fontId="3" type="noConversion"/>
  </si>
  <si>
    <t>임대주택 6호(505㎡)</t>
    <phoneticPr fontId="3" type="noConversion"/>
  </si>
  <si>
    <t>2025년 12월</t>
    <phoneticPr fontId="3" type="noConversion"/>
  </si>
  <si>
    <t>경남별장 조성사업</t>
    <phoneticPr fontId="3" type="noConversion"/>
  </si>
  <si>
    <t>스테이 1동(138㎡)</t>
    <phoneticPr fontId="3" type="noConversion"/>
  </si>
  <si>
    <t>청년 일자리 연계 주거지원 사업</t>
    <phoneticPr fontId="3" type="noConversion"/>
  </si>
  <si>
    <t>칠곡면 신포리 418-2</t>
    <phoneticPr fontId="3" type="noConversion"/>
  </si>
  <si>
    <t>임대주택 7호(연면적 511㎡)</t>
    <phoneticPr fontId="3" type="noConversion"/>
  </si>
  <si>
    <t>문화관광과</t>
    <phoneticPr fontId="3" type="noConversion"/>
  </si>
  <si>
    <t>지찬수</t>
    <phoneticPr fontId="3" type="noConversion"/>
  </si>
  <si>
    <t>570-2542</t>
    <phoneticPr fontId="3" type="noConversion"/>
  </si>
  <si>
    <t>의령 시니어친화형
 국민체육센터 건립사업</t>
    <phoneticPr fontId="3" type="noConversion"/>
  </si>
  <si>
    <t>의령군 의령읍 서동리</t>
    <phoneticPr fontId="3" type="noConversion"/>
  </si>
  <si>
    <t>국민체육센터
(지상2층) 등</t>
    <phoneticPr fontId="3" type="noConversion"/>
  </si>
  <si>
    <t>부림 신반체육공원
조성사업</t>
    <phoneticPr fontId="3" type="noConversion"/>
  </si>
  <si>
    <t>의령군 부림면 신반리</t>
    <phoneticPr fontId="3" type="noConversion"/>
  </si>
  <si>
    <t>다목적체육관(1층)
다목적운동장 1개소 등</t>
    <phoneticPr fontId="3" type="noConversion"/>
  </si>
  <si>
    <t>신윤형</t>
    <phoneticPr fontId="3" type="noConversion"/>
  </si>
  <si>
    <t>570-2543</t>
    <phoneticPr fontId="3" type="noConversion"/>
  </si>
  <si>
    <t>퇴계선생 처갓집 가는길
조성사업</t>
    <phoneticPr fontId="3" type="noConversion"/>
  </si>
  <si>
    <t>의령군 가례면 가례리</t>
    <phoneticPr fontId="3" type="noConversion"/>
  </si>
  <si>
    <t>휴게쉼터 3개소
산책로 조성 L=750m</t>
    <phoneticPr fontId="3" type="noConversion"/>
  </si>
  <si>
    <t>의령 솥바위 부자야영장
조성사업</t>
    <phoneticPr fontId="3" type="noConversion"/>
  </si>
  <si>
    <t>의령군 의령읍 정암리</t>
    <phoneticPr fontId="3" type="noConversion"/>
  </si>
  <si>
    <t>야영시설 1식
(글램핑, 돔하우스,
캐빈하우스 등)</t>
    <phoneticPr fontId="3" type="noConversion"/>
  </si>
  <si>
    <t>가례 백암대 출렁다리
조성사업</t>
    <phoneticPr fontId="3" type="noConversion"/>
  </si>
  <si>
    <t>3지형 출렁다리 조성 1식</t>
    <phoneticPr fontId="3" type="noConversion"/>
  </si>
  <si>
    <t>이재명</t>
    <phoneticPr fontId="3" type="noConversion"/>
  </si>
  <si>
    <t>570-2522</t>
    <phoneticPr fontId="3" type="noConversion"/>
  </si>
  <si>
    <t>대의공설운동장 
재해복구공사</t>
    <phoneticPr fontId="3" type="noConversion"/>
  </si>
  <si>
    <t>의령군 대의면 마쌍리 
대의공설운동장 일원</t>
    <phoneticPr fontId="3" type="noConversion"/>
  </si>
  <si>
    <t>운동장 등 체육시설 
수해복구1식</t>
    <phoneticPr fontId="3" type="noConversion"/>
  </si>
  <si>
    <t>안전관리과</t>
    <phoneticPr fontId="3" type="noConversion"/>
  </si>
  <si>
    <t>윤수영</t>
    <phoneticPr fontId="3" type="noConversion"/>
  </si>
  <si>
    <t>570-3412</t>
    <phoneticPr fontId="3" type="noConversion"/>
  </si>
  <si>
    <t>마산2지구 급경사지 붕괴위험지역 정비사업</t>
    <phoneticPr fontId="3" type="noConversion"/>
  </si>
  <si>
    <t>의령군 지정면 마산리 일원</t>
    <phoneticPr fontId="3" type="noConversion"/>
  </si>
  <si>
    <t>급경사지 정비 L=650m</t>
    <phoneticPr fontId="3" type="noConversion"/>
  </si>
  <si>
    <t>공동주택</t>
    <phoneticPr fontId="3" type="noConversion"/>
  </si>
  <si>
    <t>박진지구 급경사지 붕괴위험지역 정비사업</t>
    <phoneticPr fontId="3" type="noConversion"/>
  </si>
  <si>
    <t>의령군 부림면 경산리 일원</t>
    <phoneticPr fontId="3" type="noConversion"/>
  </si>
  <si>
    <t>급경사지 정비 L=260m</t>
    <phoneticPr fontId="3" type="noConversion"/>
  </si>
  <si>
    <t xml:space="preserve">의령군 </t>
    <phoneticPr fontId="3" type="noConversion"/>
  </si>
  <si>
    <t>570-3422</t>
    <phoneticPr fontId="3" type="noConversion"/>
  </si>
  <si>
    <t>유곡 유곡천(마두음지) 
재해복구공사</t>
    <phoneticPr fontId="3" type="noConversion"/>
  </si>
  <si>
    <t>의령군 유곡면 마두리</t>
    <phoneticPr fontId="3" type="noConversion"/>
  </si>
  <si>
    <t>하천정비 L=300m</t>
    <phoneticPr fontId="3" type="noConversion"/>
  </si>
  <si>
    <t>마쌍지구 개선복구 사업</t>
    <phoneticPr fontId="3" type="noConversion"/>
  </si>
  <si>
    <t>의령군 대의면 마쌍리</t>
    <phoneticPr fontId="3" type="noConversion"/>
  </si>
  <si>
    <t>하천정비 L=301m</t>
  </si>
  <si>
    <t>용역중</t>
    <phoneticPr fontId="3" type="noConversion"/>
  </si>
  <si>
    <t>김동호</t>
    <phoneticPr fontId="3" type="noConversion"/>
  </si>
  <si>
    <t>570-3423</t>
    <phoneticPr fontId="3" type="noConversion"/>
  </si>
  <si>
    <t>서암지구 일반하천 
정비사업(신반천)</t>
    <phoneticPr fontId="3" type="noConversion"/>
  </si>
  <si>
    <t>의령군 봉수면 서암리</t>
    <phoneticPr fontId="3" type="noConversion"/>
  </si>
  <si>
    <t>하천정비 L=160m</t>
    <phoneticPr fontId="3" type="noConversion"/>
  </si>
  <si>
    <t>궁류 다현골소하천
(2지구) 정비사업</t>
    <phoneticPr fontId="3" type="noConversion"/>
  </si>
  <si>
    <t>의령군 궁류면 다현리</t>
    <phoneticPr fontId="3" type="noConversion"/>
  </si>
  <si>
    <t>하천정비 L=100m</t>
    <phoneticPr fontId="3" type="noConversion"/>
  </si>
  <si>
    <t>대의 마쌍천(마쌍지구) 
재해복구공사</t>
    <phoneticPr fontId="3" type="noConversion"/>
  </si>
  <si>
    <t>하천정비 L=624m</t>
    <phoneticPr fontId="3" type="noConversion"/>
  </si>
  <si>
    <t>채정훈</t>
    <phoneticPr fontId="3" type="noConversion"/>
  </si>
  <si>
    <t>570-3442</t>
    <phoneticPr fontId="3" type="noConversion"/>
  </si>
  <si>
    <t>의령 명품 100리길(호미지구) 조성사업</t>
    <phoneticPr fontId="3" type="noConversion"/>
  </si>
  <si>
    <t>의령군 정곡면 죽전리 1392번지 일원</t>
    <phoneticPr fontId="3" type="noConversion"/>
  </si>
  <si>
    <t>데크로드 설치 L=835m, 리치브릿지 설치 L=198m</t>
    <phoneticPr fontId="3" type="noConversion"/>
  </si>
  <si>
    <t>2026. 04.</t>
    <phoneticPr fontId="3" type="noConversion"/>
  </si>
  <si>
    <t>함안군</t>
    <phoneticPr fontId="3" type="noConversion"/>
  </si>
  <si>
    <t>혁신전략담당관</t>
    <phoneticPr fontId="3" type="noConversion"/>
  </si>
  <si>
    <t>정해영</t>
    <phoneticPr fontId="3" type="noConversion"/>
  </si>
  <si>
    <t>580-4733</t>
    <phoneticPr fontId="3" type="noConversion"/>
  </si>
  <si>
    <t>군북~진주간 자전거도로 설치공사(철도테마구간)(3차분)</t>
    <phoneticPr fontId="3" type="noConversion"/>
  </si>
  <si>
    <t>군북면 덕대리 일원</t>
    <phoneticPr fontId="3" type="noConversion"/>
  </si>
  <si>
    <t xml:space="preserve">자전거도로 개설
L=3.5km 교량5개소 </t>
    <phoneticPr fontId="3" type="noConversion"/>
  </si>
  <si>
    <t>2024.6.</t>
    <phoneticPr fontId="3" type="noConversion"/>
  </si>
  <si>
    <t>구성지구 혜휼당 조성사업</t>
    <phoneticPr fontId="3" type="noConversion"/>
  </si>
  <si>
    <t>칠원읍 구성리 일원</t>
    <phoneticPr fontId="3" type="noConversion"/>
  </si>
  <si>
    <t>지상2층 A=806㎡</t>
    <phoneticPr fontId="3" type="noConversion"/>
  </si>
  <si>
    <t>세무회계과</t>
    <phoneticPr fontId="3" type="noConversion"/>
  </si>
  <si>
    <t>김성환</t>
    <phoneticPr fontId="3" type="noConversion"/>
  </si>
  <si>
    <t>580-2172</t>
    <phoneticPr fontId="3" type="noConversion"/>
  </si>
  <si>
    <t>칠원읍 행정복지센터 부설주차장 조성</t>
    <phoneticPr fontId="3" type="noConversion"/>
  </si>
  <si>
    <t>함안군 칠원읍 구성리</t>
    <phoneticPr fontId="3" type="noConversion"/>
  </si>
  <si>
    <t>부설주차장 2개소, 299㎡</t>
    <phoneticPr fontId="3" type="noConversion"/>
  </si>
  <si>
    <t>칠원읍 행정복지센터 부속창고 건립</t>
    <phoneticPr fontId="3" type="noConversion"/>
  </si>
  <si>
    <t xml:space="preserve">부속창고 건립 지상2층, 200㎡ </t>
    <phoneticPr fontId="3" type="noConversion"/>
  </si>
  <si>
    <t>함안군</t>
  </si>
  <si>
    <t>문화공보체육과</t>
  </si>
  <si>
    <t>안철현</t>
  </si>
  <si>
    <t>580-2733</t>
  </si>
  <si>
    <t>칠원도서관 책마루 조성사업</t>
    <phoneticPr fontId="3" type="noConversion"/>
  </si>
  <si>
    <t>칠원읍 용산리</t>
    <phoneticPr fontId="3" type="noConversion"/>
  </si>
  <si>
    <t>칠원도서관 리모델링 공사 1식</t>
    <phoneticPr fontId="3" type="noConversion"/>
  </si>
  <si>
    <t>체육시설</t>
  </si>
  <si>
    <t>함안스포츠타운 곶감구장 정비</t>
  </si>
  <si>
    <t>가야읍 도항리</t>
  </si>
  <si>
    <t>인조잔디 교체(9,700㎡), 부대시설 정비 1식</t>
    <phoneticPr fontId="3" type="noConversion"/>
  </si>
  <si>
    <t>문화공보체육과</t>
    <phoneticPr fontId="3" type="noConversion"/>
  </si>
  <si>
    <t>안철현</t>
    <phoneticPr fontId="3" type="noConversion"/>
  </si>
  <si>
    <t>580-2733</t>
    <phoneticPr fontId="3" type="noConversion"/>
  </si>
  <si>
    <t>함안스포츠타운 족구장 정비</t>
    <phoneticPr fontId="3" type="noConversion"/>
  </si>
  <si>
    <t>족구장 확대 조성 4개소 및 부대시설 설치 등</t>
    <phoneticPr fontId="3" type="noConversion"/>
  </si>
  <si>
    <t>칠원공설운동장 관람시설 정비</t>
  </si>
  <si>
    <t>칠원읍 용산리</t>
  </si>
  <si>
    <t>관람석 재설치, 노후 조명 개보수</t>
    <phoneticPr fontId="3" type="noConversion"/>
  </si>
  <si>
    <t>칠북면 공설운동장 정비공사</t>
  </si>
  <si>
    <t>칠북면 화천리</t>
  </si>
  <si>
    <t>인조잔디 교체(7,700㎡), 부대시설 정비 1식</t>
    <phoneticPr fontId="3" type="noConversion"/>
  </si>
  <si>
    <t>함안군 소규모 보조구장 정비</t>
  </si>
  <si>
    <t>함안군 일원</t>
  </si>
  <si>
    <t>함안스포츠타운 보조구장 1개소, 게이트볼 보조구장 4개소 정비</t>
    <phoneticPr fontId="3" type="noConversion"/>
  </si>
  <si>
    <t>국민체육센터 수영장 벽타일 보수</t>
    <phoneticPr fontId="3" type="noConversion"/>
  </si>
  <si>
    <t>수영장 내부 벽타일 교체</t>
    <phoneticPr fontId="3" type="noConversion"/>
  </si>
  <si>
    <t>가야정 부속시설 정비</t>
  </si>
  <si>
    <t>장비 보관시설 및 다용도 하우스 설치</t>
    <phoneticPr fontId="3" type="noConversion"/>
  </si>
  <si>
    <t>칠서 게이트볼장 막구조 교체</t>
  </si>
  <si>
    <t>칠서면 용성리</t>
  </si>
  <si>
    <t>게이트볼장 막구조 교체 1식</t>
    <phoneticPr fontId="3" type="noConversion"/>
  </si>
  <si>
    <t>주민복지과</t>
    <phoneticPr fontId="3" type="noConversion"/>
  </si>
  <si>
    <t>심우용</t>
    <phoneticPr fontId="3" type="noConversion"/>
  </si>
  <si>
    <t>580-2364</t>
    <phoneticPr fontId="3" type="noConversion"/>
  </si>
  <si>
    <t>대산면경로당 그린리모델링 공사</t>
    <phoneticPr fontId="3" type="noConversion"/>
  </si>
  <si>
    <t>대산면 대산중앙4길 42</t>
    <phoneticPr fontId="3" type="noConversion"/>
  </si>
  <si>
    <t>건축물 리모델링
469.55㎡</t>
    <phoneticPr fontId="3" type="noConversion"/>
  </si>
  <si>
    <t>경제기업과</t>
    <phoneticPr fontId="3" type="noConversion"/>
  </si>
  <si>
    <t>580-2666</t>
    <phoneticPr fontId="3" type="noConversion"/>
  </si>
  <si>
    <t>칠서일반산업단지 인도 정비</t>
    <phoneticPr fontId="3" type="noConversion"/>
  </si>
  <si>
    <t>함안군 칠서면, 대치리 364 일원</t>
    <phoneticPr fontId="3" type="noConversion"/>
  </si>
  <si>
    <t>인도 정비
L=400m, B=4m</t>
    <phoneticPr fontId="3" type="noConversion"/>
  </si>
  <si>
    <t>운서농공단지 오수처리장 시설 개선</t>
    <phoneticPr fontId="3" type="noConversion"/>
  </si>
  <si>
    <t>함안군 칠원읍 운서리 1096</t>
    <phoneticPr fontId="3" type="noConversion"/>
  </si>
  <si>
    <t>오수처리장 시설 개선 1식</t>
    <phoneticPr fontId="3" type="noConversion"/>
  </si>
  <si>
    <t>김경민</t>
    <phoneticPr fontId="3" type="noConversion"/>
  </si>
  <si>
    <t>580-2663</t>
    <phoneticPr fontId="3" type="noConversion"/>
  </si>
  <si>
    <t>군북일반산업단지
용수공급시설 설치공사</t>
    <phoneticPr fontId="3" type="noConversion"/>
  </si>
  <si>
    <t xml:space="preserve">함안군 법수면 황사리
~ 군북면 유현리 </t>
    <phoneticPr fontId="3" type="noConversion"/>
  </si>
  <si>
    <t xml:space="preserve">취수시설 Q=16,300㎥/일
정배수시설 Q=1900㎥/일
도수관리 L=5.1km </t>
    <phoneticPr fontId="3" type="noConversion"/>
  </si>
  <si>
    <t>2028. 2.</t>
    <phoneticPr fontId="3" type="noConversion"/>
  </si>
  <si>
    <t>안전총괄과</t>
    <phoneticPr fontId="3" type="noConversion"/>
  </si>
  <si>
    <t>남태우</t>
    <phoneticPr fontId="3" type="noConversion"/>
  </si>
  <si>
    <t>580-2763</t>
    <phoneticPr fontId="3" type="noConversion"/>
  </si>
  <si>
    <t>이곡 자연재해위험지구 개선사업(토목, 건축, 기계)</t>
    <phoneticPr fontId="3" type="noConversion"/>
  </si>
  <si>
    <t>함안군 가야읍 산서리</t>
    <phoneticPr fontId="3" type="noConversion"/>
  </si>
  <si>
    <t>유수지 설치 1식
배수펌프장 설치 1식</t>
    <phoneticPr fontId="3" type="noConversion"/>
  </si>
  <si>
    <t>2024. 6.</t>
    <phoneticPr fontId="3" type="noConversion"/>
  </si>
  <si>
    <t>이곡 자연재해위험지구 개선사업(전기)</t>
    <phoneticPr fontId="3" type="noConversion"/>
  </si>
  <si>
    <t>펌프장 동력제어 1식
계측제어공사 1식</t>
    <phoneticPr fontId="3" type="noConversion"/>
  </si>
  <si>
    <t>2025. 9.</t>
    <phoneticPr fontId="3" type="noConversion"/>
  </si>
  <si>
    <t>2028. 3.</t>
    <phoneticPr fontId="3" type="noConversion"/>
  </si>
  <si>
    <t>주동N2지구 급경사지 붕괴위험지역 정비사업</t>
    <phoneticPr fontId="3" type="noConversion"/>
  </si>
  <si>
    <t>함안군 여항면 주동리</t>
    <phoneticPr fontId="3" type="noConversion"/>
  </si>
  <si>
    <t>급경사지 정비
L=320m, H=15~20m</t>
    <phoneticPr fontId="3" type="noConversion"/>
  </si>
  <si>
    <t>임규형</t>
    <phoneticPr fontId="3" type="noConversion"/>
  </si>
  <si>
    <t>580-2766</t>
    <phoneticPr fontId="3" type="noConversion"/>
  </si>
  <si>
    <t>유수지</t>
    <phoneticPr fontId="3" type="noConversion"/>
  </si>
  <si>
    <t>구두실 배수펌프장 보강공사</t>
    <phoneticPr fontId="3" type="noConversion"/>
  </si>
  <si>
    <t>함안군 군북면 사도리</t>
    <phoneticPr fontId="3" type="noConversion"/>
  </si>
  <si>
    <t>유수지 설치 1식</t>
    <phoneticPr fontId="3" type="noConversion"/>
  </si>
  <si>
    <t>이기근</t>
    <phoneticPr fontId="3" type="noConversion"/>
  </si>
  <si>
    <t>580-2784</t>
    <phoneticPr fontId="3" type="noConversion"/>
  </si>
  <si>
    <t>내송소하천(우거지구) 정비공사</t>
    <phoneticPr fontId="3" type="noConversion"/>
  </si>
  <si>
    <t>함안군 법수면 우거리 528</t>
    <phoneticPr fontId="3" type="noConversion"/>
  </si>
  <si>
    <t>소하천 정비 L=760m</t>
    <phoneticPr fontId="3" type="noConversion"/>
  </si>
  <si>
    <t>전현아</t>
    <phoneticPr fontId="3" type="noConversion"/>
  </si>
  <si>
    <t>580-2616</t>
    <phoneticPr fontId="3" type="noConversion"/>
  </si>
  <si>
    <t>유현~장명간(군도4호선) 도로확포장공사</t>
    <phoneticPr fontId="3" type="noConversion"/>
  </si>
  <si>
    <t>함안군 군북면 유현리</t>
    <phoneticPr fontId="3" type="noConversion"/>
  </si>
  <si>
    <t>도로확장 L=0.2km, B=10m</t>
    <phoneticPr fontId="3" type="noConversion"/>
  </si>
  <si>
    <t xml:space="preserve">2026. 5. </t>
    <phoneticPr fontId="3" type="noConversion"/>
  </si>
  <si>
    <t>최건</t>
    <phoneticPr fontId="3" type="noConversion"/>
  </si>
  <si>
    <t>580-2614</t>
    <phoneticPr fontId="3" type="noConversion"/>
  </si>
  <si>
    <t>우거~삼태간 도로선형 개량공사</t>
    <phoneticPr fontId="3" type="noConversion"/>
  </si>
  <si>
    <t>함안군 법수면 윤외리</t>
    <phoneticPr fontId="3" type="noConversion"/>
  </si>
  <si>
    <t>선형개량 L=0.38km, B=8m</t>
    <phoneticPr fontId="3" type="noConversion"/>
  </si>
  <si>
    <t>2025. 3.</t>
    <phoneticPr fontId="3" type="noConversion"/>
  </si>
  <si>
    <t>선용호</t>
    <phoneticPr fontId="3" type="noConversion"/>
  </si>
  <si>
    <t>580-2615</t>
    <phoneticPr fontId="3" type="noConversion"/>
  </si>
  <si>
    <t>광정삼거리 회전교차로 설치공사</t>
    <phoneticPr fontId="3" type="noConversion"/>
  </si>
  <si>
    <t>함안군 가야읍 광정리</t>
    <phoneticPr fontId="3" type="noConversion"/>
  </si>
  <si>
    <t>윤외교차로 개선사업</t>
    <phoneticPr fontId="3" type="noConversion"/>
  </si>
  <si>
    <t>법수 내송지구(군도3호선) 선형개량공사</t>
    <phoneticPr fontId="3" type="noConversion"/>
  </si>
  <si>
    <t>함안군 법수면 대송리</t>
    <phoneticPr fontId="3" type="noConversion"/>
  </si>
  <si>
    <t>선형개량 L=200m, B=8m</t>
    <phoneticPr fontId="3" type="noConversion"/>
  </si>
  <si>
    <t>도시건축과</t>
    <phoneticPr fontId="3" type="noConversion"/>
  </si>
  <si>
    <t>김도엽</t>
    <phoneticPr fontId="3" type="noConversion"/>
  </si>
  <si>
    <t>580-2723</t>
    <phoneticPr fontId="3" type="noConversion"/>
  </si>
  <si>
    <t>가야 도시계획도로(소로1-24호) 개설</t>
    <phoneticPr fontId="3" type="noConversion"/>
  </si>
  <si>
    <t>함안군 가야읍 검암리</t>
    <phoneticPr fontId="3" type="noConversion"/>
  </si>
  <si>
    <t>도로 개설
L=200m, B=10.0m</t>
    <phoneticPr fontId="3" type="noConversion"/>
  </si>
  <si>
    <t>군도7호선 연결도로 개설</t>
    <phoneticPr fontId="3" type="noConversion"/>
  </si>
  <si>
    <t>함안군 가야읍 도항리</t>
    <phoneticPr fontId="3" type="noConversion"/>
  </si>
  <si>
    <t>도로 개설
L=170m, B=14.0m</t>
    <phoneticPr fontId="3" type="noConversion"/>
  </si>
  <si>
    <t>가야 신동마을 도시계획도로 확포장</t>
    <phoneticPr fontId="3" type="noConversion"/>
  </si>
  <si>
    <t>함안군 가야읍 말산리</t>
    <phoneticPr fontId="3" type="noConversion"/>
  </si>
  <si>
    <t>도로 확포장
L=90m, B=5.5m</t>
    <phoneticPr fontId="3" type="noConversion"/>
  </si>
  <si>
    <t>상하수도사업소</t>
  </si>
  <si>
    <t>이대성</t>
  </si>
  <si>
    <t>580-3714</t>
  </si>
  <si>
    <t>가야3블록 지방상수도 교체</t>
  </si>
  <si>
    <t>가야읍 말산리 지내</t>
  </si>
  <si>
    <t>노후관 교체(D200) L=1.2km</t>
  </si>
  <si>
    <t>군북(콩밭골)지구
지방상수도 확장</t>
    <phoneticPr fontId="3" type="noConversion"/>
  </si>
  <si>
    <t>군북면 오곡리  지내</t>
  </si>
  <si>
    <t>상수관로 확장(D50) L=0.8km</t>
  </si>
  <si>
    <t>군북 장명지구
지방상수도 교체</t>
    <phoneticPr fontId="3" type="noConversion"/>
  </si>
  <si>
    <t>군북면 장명리 지내</t>
  </si>
  <si>
    <t>군북 사도지구
지방상수도 교체</t>
    <phoneticPr fontId="3" type="noConversion"/>
  </si>
  <si>
    <t>군북면 사도리 지내</t>
  </si>
  <si>
    <t>노후관 교체(D80) L=0.8km</t>
  </si>
  <si>
    <t>칠원 용산지구
지방상수도 교체</t>
    <phoneticPr fontId="3" type="noConversion"/>
  </si>
  <si>
    <t>칠원읍 양정리 지내</t>
  </si>
  <si>
    <t>노후관 교체(D200) L=0.6km</t>
  </si>
  <si>
    <t>2024. 3.</t>
    <phoneticPr fontId="3" type="noConversion"/>
  </si>
  <si>
    <t>김용일</t>
  </si>
  <si>
    <t>580-3723</t>
  </si>
  <si>
    <t>좌촌 공공하수처리시설 설치공사</t>
  </si>
  <si>
    <t>함안군 여항면 일원</t>
  </si>
  <si>
    <t>하수관로 L=9.8km
배수설비 310가구</t>
  </si>
  <si>
    <t>설계중</t>
  </si>
  <si>
    <t>김인학</t>
    <phoneticPr fontId="3" type="noConversion"/>
  </si>
  <si>
    <t>580-3634</t>
    <phoneticPr fontId="3" type="noConversion"/>
  </si>
  <si>
    <t>2026년 하수관로 개선공사
(대산)</t>
    <phoneticPr fontId="3" type="noConversion"/>
  </si>
  <si>
    <t>함안군 대산면 일원</t>
    <phoneticPr fontId="3" type="noConversion"/>
  </si>
  <si>
    <t>하수관로 정비 L=309m
맨홀정비 142개소
배수설비정비 229개소</t>
    <phoneticPr fontId="3" type="noConversion"/>
  </si>
  <si>
    <t>2026년 하수관로 개선공사
(갈전, 임촌, 입곡)</t>
    <phoneticPr fontId="3" type="noConversion"/>
  </si>
  <si>
    <t>하수관로 정비 L=168m
맨홀정비 44개소
배수설비정비 66개소</t>
    <phoneticPr fontId="3" type="noConversion"/>
  </si>
  <si>
    <t>2026년 하수관로 개선공사
(이룡, 우거, 양촌, 대사금천)</t>
    <phoneticPr fontId="3" type="noConversion"/>
  </si>
  <si>
    <t>함안군 함안면, 칠서면, 법수면, 여항면 일원</t>
    <phoneticPr fontId="3" type="noConversion"/>
  </si>
  <si>
    <t>하수관로 정비 L=222m
맨홀정비 64개소
배수설비정비 103개소</t>
    <phoneticPr fontId="3" type="noConversion"/>
  </si>
  <si>
    <t>공원관리사업소</t>
    <phoneticPr fontId="3" type="noConversion"/>
  </si>
  <si>
    <t>신혜진</t>
    <phoneticPr fontId="3" type="noConversion"/>
  </si>
  <si>
    <t>580-3524</t>
    <phoneticPr fontId="3" type="noConversion"/>
  </si>
  <si>
    <t>관광(무대)</t>
    <phoneticPr fontId="3" type="noConversion"/>
  </si>
  <si>
    <t>무대숭상 및 막구조물 교체</t>
    <phoneticPr fontId="3" type="noConversion"/>
  </si>
  <si>
    <t>칠서면 이룡리 1006-8</t>
    <phoneticPr fontId="3" type="noConversion"/>
  </si>
  <si>
    <t>무대숭상(7*5*0.7)</t>
    <phoneticPr fontId="3" type="noConversion"/>
  </si>
  <si>
    <t>창녕군</t>
    <phoneticPr fontId="3" type="noConversion"/>
  </si>
  <si>
    <t>기획예산담당관</t>
    <phoneticPr fontId="3" type="noConversion"/>
  </si>
  <si>
    <t>김지훈</t>
    <phoneticPr fontId="3" type="noConversion"/>
  </si>
  <si>
    <t>530-2055</t>
    <phoneticPr fontId="3" type="noConversion"/>
  </si>
  <si>
    <t>평생학습관 신축</t>
    <phoneticPr fontId="3" type="noConversion"/>
  </si>
  <si>
    <t>창녕군 글로벌 평생학습관 건립공사(건축, 잔여분)</t>
    <phoneticPr fontId="3" type="noConversion"/>
  </si>
  <si>
    <t>창녕군 계성면 계성리 160</t>
    <phoneticPr fontId="3" type="noConversion"/>
  </si>
  <si>
    <t>지상 2층, 연면적 1,299.73㎡</t>
    <phoneticPr fontId="3" type="noConversion"/>
  </si>
  <si>
    <t>2024.12.30.</t>
    <phoneticPr fontId="3" type="noConversion"/>
  </si>
  <si>
    <t>2026.06.23.</t>
    <phoneticPr fontId="3" type="noConversion"/>
  </si>
  <si>
    <t>미래전략추진단</t>
    <phoneticPr fontId="3" type="noConversion"/>
  </si>
  <si>
    <t>강호철</t>
    <phoneticPr fontId="3" type="noConversion"/>
  </si>
  <si>
    <t>530-2104</t>
    <phoneticPr fontId="3" type="noConversion"/>
  </si>
  <si>
    <t>복지관련시설</t>
    <phoneticPr fontId="3" type="noConversion"/>
  </si>
  <si>
    <t>생학지구 취약지역 생활여건 개조사업</t>
    <phoneticPr fontId="3" type="noConversion"/>
  </si>
  <si>
    <t>창녕군 유어면 생학길 45</t>
    <phoneticPr fontId="3" type="noConversion"/>
  </si>
  <si>
    <t>주민공동시설: 마을회관 리모델링(A=250㎡)</t>
    <phoneticPr fontId="3" type="noConversion"/>
  </si>
  <si>
    <t>2025.12.04.</t>
    <phoneticPr fontId="3" type="noConversion"/>
  </si>
  <si>
    <t>2027.06.03.</t>
    <phoneticPr fontId="3" type="noConversion"/>
  </si>
  <si>
    <t>창녕군 장마면 강리길 23</t>
    <phoneticPr fontId="3" type="noConversion"/>
  </si>
  <si>
    <t>장마 행복문화복합센터 건립공사</t>
    <phoneticPr fontId="3" type="noConversion"/>
  </si>
  <si>
    <t>행복문화복합센터 건립
(A=1,282.12㎡)</t>
    <phoneticPr fontId="3" type="noConversion"/>
  </si>
  <si>
    <t>2026.06.01.</t>
    <phoneticPr fontId="3" type="noConversion"/>
  </si>
  <si>
    <t>2027.12.20.</t>
    <phoneticPr fontId="3" type="noConversion"/>
  </si>
  <si>
    <t>부곡 활력문화센터 건립공사</t>
    <phoneticPr fontId="3" type="noConversion"/>
  </si>
  <si>
    <t>창녕군 부곡면 부곡로 26</t>
    <phoneticPr fontId="3" type="noConversion"/>
  </si>
  <si>
    <t>부곡 활력문화센터(A=495.86㎡)</t>
    <phoneticPr fontId="3" type="noConversion"/>
  </si>
  <si>
    <t>2026.01.05.</t>
    <phoneticPr fontId="3" type="noConversion"/>
  </si>
  <si>
    <t>2027.07.04.</t>
    <phoneticPr fontId="3" type="noConversion"/>
  </si>
  <si>
    <t>원촌2구 마을만들기사업</t>
    <phoneticPr fontId="3" type="noConversion"/>
  </si>
  <si>
    <t>고암면 매산길 45</t>
    <phoneticPr fontId="3" type="noConversion"/>
  </si>
  <si>
    <t>마을회관 리모델링(A=114.84㎡)
다목적마당 조성 1식
친환경폐비닐수거장 설치 1식</t>
    <phoneticPr fontId="3" type="noConversion"/>
  </si>
  <si>
    <t>2025.08.04.</t>
    <phoneticPr fontId="3" type="noConversion"/>
  </si>
  <si>
    <t>2027.01.30.</t>
    <phoneticPr fontId="3" type="noConversion"/>
  </si>
  <si>
    <t>이방 마을만들기사업</t>
    <phoneticPr fontId="3" type="noConversion"/>
  </si>
  <si>
    <t>대합면 운무동1길 14</t>
    <phoneticPr fontId="3" type="noConversion"/>
  </si>
  <si>
    <t>마을회관 리모델링(A=165.92㎡)</t>
    <phoneticPr fontId="3" type="noConversion"/>
  </si>
  <si>
    <t>2025.06.23.</t>
    <phoneticPr fontId="3" type="noConversion"/>
  </si>
  <si>
    <t>황은지</t>
    <phoneticPr fontId="3" type="noConversion"/>
  </si>
  <si>
    <t>530-2105</t>
    <phoneticPr fontId="3" type="noConversion"/>
  </si>
  <si>
    <t>대야 마을만들기사업</t>
    <phoneticPr fontId="3" type="noConversion"/>
  </si>
  <si>
    <t>창녕군 장마면 대봉리 일원</t>
    <phoneticPr fontId="3" type="noConversion"/>
  </si>
  <si>
    <t>주민공동시설: 마을회관 리모델링(A=94.74㎡)</t>
    <phoneticPr fontId="3" type="noConversion"/>
  </si>
  <si>
    <t xml:space="preserve">2026.12.19. </t>
    <phoneticPr fontId="3" type="noConversion"/>
  </si>
  <si>
    <t>매탄 마을만들기사업</t>
    <phoneticPr fontId="3" type="noConversion"/>
  </si>
  <si>
    <t xml:space="preserve">창녕군 대합면 장기리 일원 </t>
    <phoneticPr fontId="3" type="noConversion"/>
  </si>
  <si>
    <t>주민공동시설: 마을회관 리모델링(A=72.63㎡)</t>
    <phoneticPr fontId="3" type="noConversion"/>
  </si>
  <si>
    <t>2025.05.28</t>
    <phoneticPr fontId="3" type="noConversion"/>
  </si>
  <si>
    <t>2026.11.23.</t>
    <phoneticPr fontId="3" type="noConversion"/>
  </si>
  <si>
    <t>원촌1구 마을만들기사업</t>
    <phoneticPr fontId="3" type="noConversion"/>
  </si>
  <si>
    <t>창녕군 고암면 원촌리 일원</t>
    <phoneticPr fontId="3" type="noConversion"/>
  </si>
  <si>
    <t>주민공동시설: 마을회관 리모델링(A=176.08㎡)</t>
    <phoneticPr fontId="3" type="noConversion"/>
  </si>
  <si>
    <t>2025.07.24.</t>
    <phoneticPr fontId="3" type="noConversion"/>
  </si>
  <si>
    <t>2027.01.23.</t>
    <phoneticPr fontId="3" type="noConversion"/>
  </si>
  <si>
    <t>재무과</t>
    <phoneticPr fontId="3" type="noConversion"/>
  </si>
  <si>
    <t>김유림</t>
    <phoneticPr fontId="3" type="noConversion"/>
  </si>
  <si>
    <t>530-1304</t>
    <phoneticPr fontId="3" type="noConversion"/>
  </si>
  <si>
    <t>내진보강공사</t>
    <phoneticPr fontId="3" type="noConversion"/>
  </si>
  <si>
    <t>창녕군 창녕읍 교상리 28-25</t>
    <phoneticPr fontId="3" type="noConversion"/>
  </si>
  <si>
    <t>내진보강공사 1식</t>
    <phoneticPr fontId="3" type="noConversion"/>
  </si>
  <si>
    <t>노인여성아동과</t>
    <phoneticPr fontId="3" type="noConversion"/>
  </si>
  <si>
    <t>이미선</t>
    <phoneticPr fontId="3" type="noConversion"/>
  </si>
  <si>
    <t>530-1433</t>
    <phoneticPr fontId="3" type="noConversion"/>
  </si>
  <si>
    <t>창녕읍 교상경로당 신축공사</t>
    <phoneticPr fontId="3" type="noConversion"/>
  </si>
  <si>
    <t>창녕읍 교상리 21번지</t>
    <phoneticPr fontId="3" type="noConversion"/>
  </si>
  <si>
    <t>신축 100㎡</t>
    <phoneticPr fontId="3" type="noConversion"/>
  </si>
  <si>
    <t>창녕읍 부녀경로당 신축공사</t>
    <phoneticPr fontId="3" type="noConversion"/>
  </si>
  <si>
    <t>창녕읍 송현리 226-5번지</t>
    <phoneticPr fontId="3" type="noConversion"/>
  </si>
  <si>
    <t xml:space="preserve">신축 62㎡ </t>
    <phoneticPr fontId="3" type="noConversion"/>
  </si>
  <si>
    <t>남지읍 신남경로당 신축공사</t>
    <phoneticPr fontId="3" type="noConversion"/>
  </si>
  <si>
    <t>남지읍 남지리 758-159번지</t>
    <phoneticPr fontId="3" type="noConversion"/>
  </si>
  <si>
    <t>신축 88㎡</t>
    <phoneticPr fontId="3" type="noConversion"/>
  </si>
  <si>
    <t>대합면 신안경로당 증축공사</t>
    <phoneticPr fontId="3" type="noConversion"/>
  </si>
  <si>
    <t>대합면 등지리 760-15번지</t>
    <phoneticPr fontId="3" type="noConversion"/>
  </si>
  <si>
    <t>증축 23.44㎡</t>
    <phoneticPr fontId="3" type="noConversion"/>
  </si>
  <si>
    <t>이방면 구학경로당 보수공사</t>
    <phoneticPr fontId="3" type="noConversion"/>
  </si>
  <si>
    <t>이방면 거남리 10147-2번지</t>
    <phoneticPr fontId="3" type="noConversion"/>
  </si>
  <si>
    <t>95.74㎡ 보수공사</t>
    <phoneticPr fontId="3" type="noConversion"/>
  </si>
  <si>
    <t>대지면 학성경로당 증축공사</t>
    <phoneticPr fontId="3" type="noConversion"/>
  </si>
  <si>
    <t>대지면 본초리 250번지</t>
    <phoneticPr fontId="3" type="noConversion"/>
  </si>
  <si>
    <t>증축 23.58㎡</t>
    <phoneticPr fontId="3" type="noConversion"/>
  </si>
  <si>
    <t>배재훈</t>
    <phoneticPr fontId="3" type="noConversion"/>
  </si>
  <si>
    <t>530-1404</t>
    <phoneticPr fontId="3" type="noConversion"/>
  </si>
  <si>
    <t>창녕시니어클럽 건립공사</t>
    <phoneticPr fontId="3" type="noConversion"/>
  </si>
  <si>
    <t>창녕읍 술정리 374-4</t>
    <phoneticPr fontId="3" type="noConversion"/>
  </si>
  <si>
    <t>신축 391.43㎡</t>
    <phoneticPr fontId="3" type="noConversion"/>
  </si>
  <si>
    <t>관광체육과</t>
    <phoneticPr fontId="3" type="noConversion"/>
  </si>
  <si>
    <t>김형조</t>
    <phoneticPr fontId="3" type="noConversion"/>
  </si>
  <si>
    <t>530-1543</t>
    <phoneticPr fontId="3" type="noConversion"/>
  </si>
  <si>
    <t>산토끼노래동산 실내 놀이시설 조성사업</t>
    <phoneticPr fontId="3" type="noConversion"/>
  </si>
  <si>
    <t>창녕군 이방면 안리 739번지</t>
    <phoneticPr fontId="3" type="noConversion"/>
  </si>
  <si>
    <t>동요관 놀이시설 설치 등 
리모델링(A=269㎡)</t>
    <phoneticPr fontId="3" type="noConversion"/>
  </si>
  <si>
    <t>이태희</t>
    <phoneticPr fontId="3" type="noConversion"/>
  </si>
  <si>
    <t>530-1545</t>
    <phoneticPr fontId="3" type="noConversion"/>
  </si>
  <si>
    <t>창녕스포츠파크 축구장(3구장) 시설개선공사</t>
    <phoneticPr fontId="3" type="noConversion"/>
  </si>
  <si>
    <t>창녕군 부곡면 사창리 290번지</t>
    <phoneticPr fontId="3" type="noConversion"/>
  </si>
  <si>
    <t>천연잔디 철거 및 인조잔디 
설치(A=900㎡)</t>
    <phoneticPr fontId="3" type="noConversion"/>
  </si>
  <si>
    <t>영산 용산정 주차장 확장공사</t>
    <phoneticPr fontId="3" type="noConversion"/>
  </si>
  <si>
    <t>창녕군 영산면 교리 323번지</t>
    <phoneticPr fontId="3" type="noConversion"/>
  </si>
  <si>
    <t>주차장 조성(A=1,350㎡)</t>
    <phoneticPr fontId="3" type="noConversion"/>
  </si>
  <si>
    <t>남지체육공원 축구장 시설개선공사</t>
    <phoneticPr fontId="3" type="noConversion"/>
  </si>
  <si>
    <t>창녕군 남지읍 남지리 835-48번지</t>
    <phoneticPr fontId="3" type="noConversion"/>
  </si>
  <si>
    <t>인조잔디 교체 1면(A=900㎡)</t>
    <phoneticPr fontId="3" type="noConversion"/>
  </si>
  <si>
    <t>대합 합리저수지 둘레길 조성공사</t>
    <phoneticPr fontId="3" type="noConversion"/>
  </si>
  <si>
    <t>창녕군 대합면 합리 258번지</t>
    <phoneticPr fontId="3" type="noConversion"/>
  </si>
  <si>
    <t>데크설치 L=130m</t>
    <phoneticPr fontId="3" type="noConversion"/>
  </si>
  <si>
    <t>계성 명리 체육공원 조성공사</t>
    <phoneticPr fontId="3" type="noConversion"/>
  </si>
  <si>
    <t>창녕군 계성면 명리 1066번지</t>
    <phoneticPr fontId="3" type="noConversion"/>
  </si>
  <si>
    <t>족구장 2명·풋살장 1면 조성, 
주차장 및 부대시설, 광장 조성</t>
    <phoneticPr fontId="3" type="noConversion"/>
  </si>
  <si>
    <t>김명현</t>
    <phoneticPr fontId="3" type="noConversion"/>
  </si>
  <si>
    <t>530-1544</t>
    <phoneticPr fontId="3" type="noConversion"/>
  </si>
  <si>
    <t>이방파크골프장 리모델링</t>
    <phoneticPr fontId="3" type="noConversion"/>
  </si>
  <si>
    <t>창녕군 이방면 장천리 1097번지</t>
    <phoneticPr fontId="3" type="noConversion"/>
  </si>
  <si>
    <t>코스 정비 및 부대시설 설치</t>
    <phoneticPr fontId="3" type="noConversion"/>
  </si>
  <si>
    <t>유어파크골프장 리모델링</t>
    <phoneticPr fontId="3" type="noConversion"/>
  </si>
  <si>
    <t>창녕군 유어면 미구리 588번지</t>
    <phoneticPr fontId="3" type="noConversion"/>
  </si>
  <si>
    <t>코스 정비 1식</t>
    <phoneticPr fontId="3" type="noConversion"/>
  </si>
  <si>
    <t>도천파크골프장 리모델링</t>
    <phoneticPr fontId="3" type="noConversion"/>
  </si>
  <si>
    <t>창녕군 도천면 도천리 762번지</t>
    <phoneticPr fontId="3" type="noConversion"/>
  </si>
  <si>
    <t>코스 정비 및 부대시설 조성</t>
    <phoneticPr fontId="3" type="noConversion"/>
  </si>
  <si>
    <t>부곡파크골프장 리모델링</t>
    <phoneticPr fontId="3" type="noConversion"/>
  </si>
  <si>
    <t>창녕군 부곡면 청암리 305-2번지</t>
    <phoneticPr fontId="3" type="noConversion"/>
  </si>
  <si>
    <t>코스 확장 1식</t>
    <phoneticPr fontId="3" type="noConversion"/>
  </si>
  <si>
    <t>김해정</t>
    <phoneticPr fontId="3" type="noConversion"/>
  </si>
  <si>
    <t>530-1596</t>
    <phoneticPr fontId="3" type="noConversion"/>
  </si>
  <si>
    <t>부곡온천 노후관광지 재생사업</t>
    <phoneticPr fontId="3" type="noConversion"/>
  </si>
  <si>
    <t>창녕군 부곡면 거문리 일원</t>
    <phoneticPr fontId="3" type="noConversion"/>
  </si>
  <si>
    <t>미로공원 어메니타워 설치 및 공원리모델링 등</t>
    <phoneticPr fontId="3" type="noConversion"/>
  </si>
  <si>
    <t>문현주</t>
    <phoneticPr fontId="3" type="noConversion"/>
  </si>
  <si>
    <t>530-1593</t>
    <phoneticPr fontId="3" type="noConversion"/>
  </si>
  <si>
    <t>부곡온천 놀이시설 조성사업</t>
    <phoneticPr fontId="3" type="noConversion"/>
  </si>
  <si>
    <t>창녕군 부곡면 거문리 197-18</t>
    <phoneticPr fontId="3" type="noConversion"/>
  </si>
  <si>
    <t>어린이 놀이시설 조성 1식</t>
    <phoneticPr fontId="3" type="noConversion"/>
  </si>
  <si>
    <t>부곡온천 공동급수 시설 구축사업</t>
    <phoneticPr fontId="3" type="noConversion"/>
  </si>
  <si>
    <t>창녕군 부곡면 부곡온천 관광특구 일원</t>
    <phoneticPr fontId="3" type="noConversion"/>
  </si>
  <si>
    <t>온천수 공동급수 시설 구축 1식</t>
    <phoneticPr fontId="3" type="noConversion"/>
  </si>
  <si>
    <t>2027.01.</t>
    <phoneticPr fontId="3" type="noConversion"/>
  </si>
  <si>
    <t>2028.12.</t>
    <phoneticPr fontId="3" type="noConversion"/>
  </si>
  <si>
    <t>부곡온천 가로경관 개선사업</t>
    <phoneticPr fontId="3" type="noConversion"/>
  </si>
  <si>
    <t>창녕군 부곡면 거문리</t>
    <phoneticPr fontId="3" type="noConversion"/>
  </si>
  <si>
    <t>벽천분수</t>
    <phoneticPr fontId="3" type="noConversion"/>
  </si>
  <si>
    <t>배철우</t>
    <phoneticPr fontId="3" type="noConversion"/>
  </si>
  <si>
    <t>530-1493</t>
    <phoneticPr fontId="3" type="noConversion"/>
  </si>
  <si>
    <t>창녕 물계서원 목판 주변정비(단청 보수) 공사</t>
    <phoneticPr fontId="3" type="noConversion"/>
  </si>
  <si>
    <t>창녕군 대지면 모산1길 109-36</t>
    <phoneticPr fontId="3" type="noConversion"/>
  </si>
  <si>
    <t>물계서원 경내 건물 단청 등1식
(A=1,960.91㎡)</t>
    <phoneticPr fontId="3" type="noConversion"/>
  </si>
  <si>
    <t>환경위생과</t>
    <phoneticPr fontId="3" type="noConversion"/>
  </si>
  <si>
    <t>공현수</t>
    <phoneticPr fontId="3" type="noConversion"/>
  </si>
  <si>
    <t>530-1634</t>
    <phoneticPr fontId="3" type="noConversion"/>
  </si>
  <si>
    <t>매립시설</t>
    <phoneticPr fontId="3" type="noConversion"/>
  </si>
  <si>
    <t>창녕군 생활쓰레기 매립장 2단계 조성사업</t>
    <phoneticPr fontId="3" type="noConversion"/>
  </si>
  <si>
    <t>창녕군 장마면 신구리</t>
    <phoneticPr fontId="3" type="noConversion"/>
  </si>
  <si>
    <t>매립시설 조성 A=19,000</t>
    <phoneticPr fontId="3" type="noConversion"/>
  </si>
  <si>
    <t>산림녹지과</t>
    <phoneticPr fontId="3" type="noConversion"/>
  </si>
  <si>
    <t>하운채</t>
    <phoneticPr fontId="3" type="noConversion"/>
  </si>
  <si>
    <t>530-1663</t>
    <phoneticPr fontId="3" type="noConversion"/>
  </si>
  <si>
    <t>창녕읍 옥천저수지 둘레길 조성사업</t>
    <phoneticPr fontId="3" type="noConversion"/>
  </si>
  <si>
    <t>창녕군 창녕읍 옥천리</t>
    <phoneticPr fontId="3" type="noConversion"/>
  </si>
  <si>
    <t>둘레길 조성 약3.0km</t>
    <phoneticPr fontId="3" type="noConversion"/>
  </si>
  <si>
    <t>신준희</t>
    <phoneticPr fontId="3" type="noConversion"/>
  </si>
  <si>
    <t>530-1664</t>
    <phoneticPr fontId="3" type="noConversion"/>
  </si>
  <si>
    <t>남산공원 진입로(서재골) 개선사업 2차분</t>
    <phoneticPr fontId="3" type="noConversion"/>
  </si>
  <si>
    <t>창녕군 창녕읍 술정리 237-1</t>
    <phoneticPr fontId="3" type="noConversion"/>
  </si>
  <si>
    <t>도로확포장 L=166m, B=10m</t>
    <phoneticPr fontId="3" type="noConversion"/>
  </si>
  <si>
    <t>송한영</t>
    <phoneticPr fontId="3" type="noConversion"/>
  </si>
  <si>
    <t>530-1675</t>
    <phoneticPr fontId="3" type="noConversion"/>
  </si>
  <si>
    <t>7월 극한호우에 따른 산림피해 복구공사</t>
    <phoneticPr fontId="3" type="noConversion"/>
  </si>
  <si>
    <t>도천면 어만리 산68 등 15개소</t>
    <phoneticPr fontId="3" type="noConversion"/>
  </si>
  <si>
    <t>바닥막이 H 1.0m X B 2.0m, 역T형옹벽설치 등</t>
    <phoneticPr fontId="3" type="noConversion"/>
  </si>
  <si>
    <t>2026. 1월(예정)</t>
    <phoneticPr fontId="3" type="noConversion"/>
  </si>
  <si>
    <t>이정민</t>
    <phoneticPr fontId="3" type="noConversion"/>
  </si>
  <si>
    <t>530-1646</t>
    <phoneticPr fontId="3" type="noConversion"/>
  </si>
  <si>
    <t>2026년 산불진화임도 신설사업</t>
    <phoneticPr fontId="3" type="noConversion"/>
  </si>
  <si>
    <t>창녕읍 신촌리 일대</t>
    <phoneticPr fontId="3" type="noConversion"/>
  </si>
  <si>
    <t>임도신설 1km</t>
    <phoneticPr fontId="3" type="noConversion"/>
  </si>
  <si>
    <t>2026년 간선임도 신설사업</t>
    <phoneticPr fontId="3" type="noConversion"/>
  </si>
  <si>
    <t>장마면 대봉리 일대</t>
    <phoneticPr fontId="3" type="noConversion"/>
  </si>
  <si>
    <t>임도신설 1.5km</t>
    <phoneticPr fontId="3" type="noConversion"/>
  </si>
  <si>
    <t>대합면 장기리 일대</t>
    <phoneticPr fontId="3" type="noConversion"/>
  </si>
  <si>
    <t>임도신설 2km</t>
    <phoneticPr fontId="3" type="noConversion"/>
  </si>
  <si>
    <t>2026년 숲길정비사업</t>
    <phoneticPr fontId="3" type="noConversion"/>
  </si>
  <si>
    <t>창녕군 관내 숲길</t>
    <phoneticPr fontId="3" type="noConversion"/>
  </si>
  <si>
    <t>숲길 정비 5km</t>
    <phoneticPr fontId="3" type="noConversion"/>
  </si>
  <si>
    <t>하종억</t>
    <phoneticPr fontId="3" type="noConversion"/>
  </si>
  <si>
    <t>530-1645</t>
    <phoneticPr fontId="3" type="noConversion"/>
  </si>
  <si>
    <t>2025년 호우피해지 복구공사(임도)</t>
    <phoneticPr fontId="3" type="noConversion"/>
  </si>
  <si>
    <t>영산면 구계리 일대</t>
    <phoneticPr fontId="3" type="noConversion"/>
  </si>
  <si>
    <t>임도보수 1식</t>
    <phoneticPr fontId="3" type="noConversion"/>
  </si>
  <si>
    <t>김시훈</t>
    <phoneticPr fontId="3" type="noConversion"/>
  </si>
  <si>
    <t>530-1745</t>
    <phoneticPr fontId="3" type="noConversion"/>
  </si>
  <si>
    <t>창녕 환곡마을 안길 수해복구공사</t>
    <phoneticPr fontId="3" type="noConversion"/>
  </si>
  <si>
    <t>창녕읍 신촌리 1150-1</t>
    <phoneticPr fontId="3" type="noConversion"/>
  </si>
  <si>
    <t>수해복구공사 L=115m</t>
    <phoneticPr fontId="3" type="noConversion"/>
  </si>
  <si>
    <t>도천 일리지구 진입로 확포장공사</t>
    <phoneticPr fontId="3" type="noConversion"/>
  </si>
  <si>
    <t>도천면 일리 659</t>
    <phoneticPr fontId="3" type="noConversion"/>
  </si>
  <si>
    <t>진입로 확포장 L=390m</t>
    <phoneticPr fontId="3" type="noConversion"/>
  </si>
  <si>
    <t>530-1745</t>
  </si>
  <si>
    <t>부곡 한골마을 안길 수해복구공사</t>
    <phoneticPr fontId="3" type="noConversion"/>
  </si>
  <si>
    <t>부곡면 거문리 1095</t>
    <phoneticPr fontId="3" type="noConversion"/>
  </si>
  <si>
    <t>수해복구공사 L=75m</t>
    <phoneticPr fontId="3" type="noConversion"/>
  </si>
  <si>
    <t>창녕 화전마을 안길 교량 보수공사</t>
    <phoneticPr fontId="3" type="noConversion"/>
  </si>
  <si>
    <t>창녕읍 여초리 648-1</t>
    <phoneticPr fontId="3" type="noConversion"/>
  </si>
  <si>
    <t>교량부수 L=10m</t>
    <phoneticPr fontId="3" type="noConversion"/>
  </si>
  <si>
    <t>김봉주</t>
    <phoneticPr fontId="3" type="noConversion"/>
  </si>
  <si>
    <t>530-1753</t>
    <phoneticPr fontId="3" type="noConversion"/>
  </si>
  <si>
    <t>농업시설</t>
    <phoneticPr fontId="3" type="noConversion"/>
  </si>
  <si>
    <t>성산 연당지구 배수로 정비공사</t>
    <phoneticPr fontId="3" type="noConversion"/>
  </si>
  <si>
    <t>성산면 연당리 일원</t>
    <phoneticPr fontId="3" type="noConversion"/>
  </si>
  <si>
    <t>배수로 정비 L=130m</t>
    <phoneticPr fontId="3" type="noConversion"/>
  </si>
  <si>
    <t>이방 모곡지구 시군 수리시설개보수사업</t>
    <phoneticPr fontId="3" type="noConversion"/>
  </si>
  <si>
    <t>이방면 모곡리 일원</t>
    <phoneticPr fontId="3" type="noConversion"/>
  </si>
  <si>
    <t>용배수로 정비 L=5.629km</t>
    <phoneticPr fontId="3" type="noConversion"/>
  </si>
  <si>
    <t>고암 우천지구 수리시설개보수사업</t>
    <phoneticPr fontId="3" type="noConversion"/>
  </si>
  <si>
    <t>고암면 우천리 일원</t>
    <phoneticPr fontId="3" type="noConversion"/>
  </si>
  <si>
    <t>용배수로 정비 L=3.912km</t>
    <phoneticPr fontId="3" type="noConversion"/>
  </si>
  <si>
    <t>2025.06.</t>
    <phoneticPr fontId="3" type="noConversion"/>
  </si>
  <si>
    <t>차인택</t>
    <phoneticPr fontId="3" type="noConversion"/>
  </si>
  <si>
    <t>530-1754</t>
    <phoneticPr fontId="3" type="noConversion"/>
  </si>
  <si>
    <t>광산 자연재해위험개선지구 정비사업(2026년분)</t>
    <phoneticPr fontId="3" type="noConversion"/>
  </si>
  <si>
    <t>유어면 진창리 434-2</t>
    <phoneticPr fontId="3" type="noConversion"/>
  </si>
  <si>
    <t>배수펌프장 신설 1개소</t>
    <phoneticPr fontId="3" type="noConversion"/>
  </si>
  <si>
    <t>영산 연지못 농업용수 공급사업</t>
    <phoneticPr fontId="3" type="noConversion"/>
  </si>
  <si>
    <t>영산면 성내리, 서리 일원</t>
    <phoneticPr fontId="3" type="noConversion"/>
  </si>
  <si>
    <t>관로매설 L=1,304m</t>
    <phoneticPr fontId="3" type="noConversion"/>
  </si>
  <si>
    <t>용배수로(철콘)</t>
    <phoneticPr fontId="3" type="noConversion"/>
  </si>
  <si>
    <t>계성 광계지구 수리시설개보수사업</t>
    <phoneticPr fontId="3" type="noConversion"/>
  </si>
  <si>
    <t>계성면 광계리 일원</t>
    <phoneticPr fontId="3" type="noConversion"/>
  </si>
  <si>
    <t>용배수로 정비 L=1.8km</t>
    <phoneticPr fontId="3" type="noConversion"/>
  </si>
  <si>
    <t>고암 청간저수지 정비공사</t>
    <phoneticPr fontId="3" type="noConversion"/>
  </si>
  <si>
    <t>고암면 감리 434-1번지 일원</t>
    <phoneticPr fontId="3" type="noConversion"/>
  </si>
  <si>
    <t>그라우팅 32공, 진입로 등</t>
    <phoneticPr fontId="3" type="noConversion"/>
  </si>
  <si>
    <t>창녕 옥정골저수지 수해복구공사</t>
    <phoneticPr fontId="3" type="noConversion"/>
  </si>
  <si>
    <t>창녕읍 탐하리 548번지</t>
    <phoneticPr fontId="3" type="noConversion"/>
  </si>
  <si>
    <t>그라우팅 29공</t>
    <phoneticPr fontId="3" type="noConversion"/>
  </si>
  <si>
    <t>조한진</t>
    <phoneticPr fontId="3" type="noConversion"/>
  </si>
  <si>
    <t>530-1764</t>
    <phoneticPr fontId="3" type="noConversion"/>
  </si>
  <si>
    <t>대합 퇴산사거리(군도25호) 교차로 개선사업</t>
    <phoneticPr fontId="3" type="noConversion"/>
  </si>
  <si>
    <t>대합면 퇴산리</t>
    <phoneticPr fontId="3" type="noConversion"/>
  </si>
  <si>
    <t>김윤겸</t>
    <phoneticPr fontId="3" type="noConversion"/>
  </si>
  <si>
    <t>530-1763</t>
    <phoneticPr fontId="3" type="noConversion"/>
  </si>
  <si>
    <t>도천 치이골지구(군도4호) 도로 선형개선공사</t>
    <phoneticPr fontId="2" type="noConversion"/>
  </si>
  <si>
    <t>도천면 도천리</t>
    <phoneticPr fontId="3" type="noConversion"/>
  </si>
  <si>
    <t>보도설치 및
선형개량 L=0.93km</t>
    <phoneticPr fontId="3" type="noConversion"/>
  </si>
  <si>
    <t>영산 월령지구(군도4호) 농기계전용도로 박스확장 공사</t>
    <phoneticPr fontId="3" type="noConversion"/>
  </si>
  <si>
    <t>영산면 월령리</t>
    <phoneticPr fontId="3" type="noConversion"/>
  </si>
  <si>
    <t>박스확장 1식</t>
    <phoneticPr fontId="3" type="noConversion"/>
  </si>
  <si>
    <t>창녕 향교~하리간(군도19호) 보행로 설치사업</t>
    <phoneticPr fontId="3" type="noConversion"/>
  </si>
  <si>
    <t>창녕읍 교리~하리</t>
    <phoneticPr fontId="3" type="noConversion"/>
  </si>
  <si>
    <t>보행로 설치 L=0.16km</t>
    <phoneticPr fontId="3" type="noConversion"/>
  </si>
  <si>
    <t>서동민</t>
    <phoneticPr fontId="3" type="noConversion"/>
  </si>
  <si>
    <t>530-1765</t>
    <phoneticPr fontId="3" type="noConversion"/>
  </si>
  <si>
    <t>도천 어릿골마을(농206호) 도로 확포장공사</t>
    <phoneticPr fontId="3" type="noConversion"/>
  </si>
  <si>
    <t>도로확포장 L=0.126km</t>
    <phoneticPr fontId="3" type="noConversion"/>
  </si>
  <si>
    <t>도천 우강(농102호) 도로 확포장사업</t>
    <phoneticPr fontId="3" type="noConversion"/>
  </si>
  <si>
    <t>도천면 우강리</t>
    <phoneticPr fontId="3" type="noConversion"/>
  </si>
  <si>
    <t>도로확포장 L=0.34km</t>
    <phoneticPr fontId="3" type="noConversion"/>
  </si>
  <si>
    <t>성산 안심회관~중담마을(농306호) 도로사면 보강공사</t>
    <phoneticPr fontId="3" type="noConversion"/>
  </si>
  <si>
    <t>성산면 대산리</t>
    <phoneticPr fontId="3" type="noConversion"/>
  </si>
  <si>
    <t>도로사면보강 L=0.3km</t>
    <phoneticPr fontId="3" type="noConversion"/>
  </si>
  <si>
    <t>남지 반포마을(농209호) 진입로 확포장사업</t>
    <phoneticPr fontId="3" type="noConversion"/>
  </si>
  <si>
    <t>남지읍 반포리</t>
    <phoneticPr fontId="3" type="noConversion"/>
  </si>
  <si>
    <t>도로확포장 L=1.2km</t>
    <phoneticPr fontId="3" type="noConversion"/>
  </si>
  <si>
    <t>이방 동산마을 농기계전용도로 개설공사</t>
    <phoneticPr fontId="3" type="noConversion"/>
  </si>
  <si>
    <t>이방면 동산리</t>
    <phoneticPr fontId="3" type="noConversion"/>
  </si>
  <si>
    <t>보도개설 L=0.25km</t>
    <phoneticPr fontId="3" type="noConversion"/>
  </si>
  <si>
    <t>대지 효정지구 도로선형 개선공사</t>
    <phoneticPr fontId="3" type="noConversion"/>
  </si>
  <si>
    <t>대지면 효정리</t>
    <phoneticPr fontId="3" type="noConversion"/>
  </si>
  <si>
    <t>도로선형개선 L=0.31km</t>
    <phoneticPr fontId="3" type="noConversion"/>
  </si>
  <si>
    <t>동보아파트 앞 교차로(지1080호) 개선공사</t>
    <phoneticPr fontId="3" type="noConversion"/>
  </si>
  <si>
    <t>교차로 정비 1식</t>
    <phoneticPr fontId="3" type="noConversion"/>
  </si>
  <si>
    <t>대지 구미길(군도3호) 도로 재포장 공사</t>
    <phoneticPr fontId="3" type="noConversion"/>
  </si>
  <si>
    <t>대지면 구미리</t>
    <phoneticPr fontId="3" type="noConversion"/>
  </si>
  <si>
    <t>도로재포장 L=0.6km</t>
    <phoneticPr fontId="3" type="noConversion"/>
  </si>
  <si>
    <t>길곡 중길마을회관 앞(군도2호) 도로 재포장공사</t>
    <phoneticPr fontId="3" type="noConversion"/>
  </si>
  <si>
    <t>길곡면 길곡리</t>
    <phoneticPr fontId="3" type="noConversion"/>
  </si>
  <si>
    <t>도로재포장 L=1.0km</t>
    <phoneticPr fontId="3" type="noConversion"/>
  </si>
  <si>
    <t>도민체전 대비 환경정비 공사 창녕공설운동장 앞(군도19호) 도로재포장 및 차선도색 공사</t>
    <phoneticPr fontId="3" type="noConversion"/>
  </si>
  <si>
    <t>창녕읍 퇴천리 일원</t>
    <phoneticPr fontId="3" type="noConversion"/>
  </si>
  <si>
    <t>도로재포장 L=0.42km</t>
    <phoneticPr fontId="3" type="noConversion"/>
  </si>
  <si>
    <t>2024.03.</t>
    <phoneticPr fontId="3" type="noConversion"/>
  </si>
  <si>
    <t>2025. 3월</t>
    <phoneticPr fontId="3" type="noConversion"/>
  </si>
  <si>
    <t>윤희도</t>
    <phoneticPr fontId="3" type="noConversion"/>
  </si>
  <si>
    <t>530-1723</t>
    <phoneticPr fontId="3" type="noConversion"/>
  </si>
  <si>
    <t>창녕 술정(창녕한의원) 주변 공영주차장 조성사업</t>
    <phoneticPr fontId="3" type="noConversion"/>
  </si>
  <si>
    <t>창녕읍 술정리 4-12 등</t>
    <phoneticPr fontId="3" type="noConversion"/>
  </si>
  <si>
    <t>주차장 조성 1식
(A= 619㎡)</t>
    <phoneticPr fontId="3" type="noConversion"/>
  </si>
  <si>
    <t>2025.07.</t>
    <phoneticPr fontId="3" type="noConversion"/>
  </si>
  <si>
    <t>남지강변길 공영주차장 조성사업</t>
    <phoneticPr fontId="3" type="noConversion"/>
  </si>
  <si>
    <t>남지읍 남지리 829-6 등</t>
    <phoneticPr fontId="3" type="noConversion"/>
  </si>
  <si>
    <t>주차장 조성 1식
(A= 3,812㎡)</t>
    <phoneticPr fontId="3" type="noConversion"/>
  </si>
  <si>
    <t>남지 옥산마을 공영주차장 조성사업</t>
    <phoneticPr fontId="3" type="noConversion"/>
  </si>
  <si>
    <t>남지읍 학계리 935-3</t>
    <phoneticPr fontId="3" type="noConversion"/>
  </si>
  <si>
    <t>주차장 조성 1식
(A= 519㎡)</t>
    <phoneticPr fontId="3" type="noConversion"/>
  </si>
  <si>
    <t>구 영산ic 공영주차장 조성공사</t>
    <phoneticPr fontId="3" type="noConversion"/>
  </si>
  <si>
    <t>영산면 서리 165 등</t>
    <phoneticPr fontId="3" type="noConversion"/>
  </si>
  <si>
    <t>주차장 조성 1식
(A= 10,940㎡)</t>
    <phoneticPr fontId="3" type="noConversion"/>
  </si>
  <si>
    <t>계창초등학교 등 6개소 어린이보호구역 개선사업</t>
    <phoneticPr fontId="3" type="noConversion"/>
  </si>
  <si>
    <t>계성면 계성장마로 399 등 6개소</t>
    <phoneticPr fontId="3" type="noConversion"/>
  </si>
  <si>
    <t>통학로 정비 각 1식</t>
    <phoneticPr fontId="3" type="noConversion"/>
  </si>
  <si>
    <t>창녕 직신마을회관 등  4개소 노인보호구역 개선사업</t>
    <phoneticPr fontId="3" type="noConversion"/>
  </si>
  <si>
    <t>창녕읍 직교리 456-4 등 4개소</t>
    <phoneticPr fontId="3" type="noConversion"/>
  </si>
  <si>
    <t>안전시설물 설치 1식</t>
    <phoneticPr fontId="3" type="noConversion"/>
  </si>
  <si>
    <t>이호재</t>
    <phoneticPr fontId="3" type="noConversion"/>
  </si>
  <si>
    <t>530-1794</t>
    <phoneticPr fontId="3" type="noConversion"/>
  </si>
  <si>
    <t>창녕 일반산업단지 도로재포장사업</t>
    <phoneticPr fontId="3" type="noConversion"/>
  </si>
  <si>
    <t>창녕군 고암면 억만리 1604 일원</t>
    <phoneticPr fontId="3" type="noConversion"/>
  </si>
  <si>
    <t>도로재포장
A=6,000㎡</t>
    <phoneticPr fontId="3" type="noConversion"/>
  </si>
  <si>
    <t xml:space="preserve">영남일반산업단지 진입도로 개설사업 전기공사(2차분) </t>
    <phoneticPr fontId="3" type="noConversion"/>
  </si>
  <si>
    <t>창녕군 대합면 대동리, 등지리 일원</t>
    <phoneticPr fontId="3" type="noConversion"/>
  </si>
  <si>
    <t>가로등점멸기 3대
가로등 34개소 등</t>
    <phoneticPr fontId="3" type="noConversion"/>
  </si>
  <si>
    <t>이문희</t>
    <phoneticPr fontId="3" type="noConversion"/>
  </si>
  <si>
    <t>530-1883</t>
    <phoneticPr fontId="3" type="noConversion"/>
  </si>
  <si>
    <t>창녕도시계획도로 소로2-6호(센텀빌~창녕천) 개설공사</t>
    <phoneticPr fontId="3" type="noConversion"/>
  </si>
  <si>
    <t>창녕읍 말흘리 140-4번지 일원</t>
    <phoneticPr fontId="3" type="noConversion"/>
  </si>
  <si>
    <t>도로개설 L=296m, 
B=8~10m</t>
    <phoneticPr fontId="3" type="noConversion"/>
  </si>
  <si>
    <t>박유현</t>
    <phoneticPr fontId="3" type="noConversion"/>
  </si>
  <si>
    <t>530-1885</t>
    <phoneticPr fontId="3" type="noConversion"/>
  </si>
  <si>
    <t>창녕도시계획도로 소로1-15호(남산공원 진입로) 개설공사</t>
    <phoneticPr fontId="3" type="noConversion"/>
  </si>
  <si>
    <t>창녕읍 술정리 242-9 일원</t>
    <phoneticPr fontId="3" type="noConversion"/>
  </si>
  <si>
    <t>도로개설  L=307.2m,               B=10m</t>
    <phoneticPr fontId="3" type="noConversion"/>
  </si>
  <si>
    <t>안전치수과</t>
    <phoneticPr fontId="3" type="noConversion"/>
  </si>
  <si>
    <t>박상흠</t>
    <phoneticPr fontId="3" type="noConversion"/>
  </si>
  <si>
    <t>530-1814</t>
    <phoneticPr fontId="3" type="noConversion"/>
  </si>
  <si>
    <t>남지 용산소하천 정비사업</t>
    <phoneticPr fontId="3" type="noConversion"/>
  </si>
  <si>
    <t>남지읍 용산리 일원</t>
    <phoneticPr fontId="3" type="noConversion"/>
  </si>
  <si>
    <t>소하천정비 L=2.03km</t>
    <phoneticPr fontId="3" type="noConversion"/>
  </si>
  <si>
    <t>2026.5월</t>
    <phoneticPr fontId="3" type="noConversion"/>
  </si>
  <si>
    <t>성산 덕곡소하천 정비사업</t>
    <phoneticPr fontId="3" type="noConversion"/>
  </si>
  <si>
    <t>성산면 덕곡리 일원</t>
    <phoneticPr fontId="3" type="noConversion"/>
  </si>
  <si>
    <t>소하천정비 L=0.2km</t>
    <phoneticPr fontId="3" type="noConversion"/>
  </si>
  <si>
    <t>조용곤</t>
    <phoneticPr fontId="3" type="noConversion"/>
  </si>
  <si>
    <t>530-1813</t>
    <phoneticPr fontId="3" type="noConversion"/>
  </si>
  <si>
    <t>온정천 일반하천 정비사업</t>
    <phoneticPr fontId="3" type="noConversion"/>
  </si>
  <si>
    <t>부곡면 온정리 일원</t>
    <phoneticPr fontId="3" type="noConversion"/>
  </si>
  <si>
    <t>하천정비 L=0.2km</t>
    <phoneticPr fontId="3" type="noConversion"/>
  </si>
  <si>
    <t>2026.2월</t>
    <phoneticPr fontId="3" type="noConversion"/>
  </si>
  <si>
    <t>중대천 일반하천 정비사업</t>
    <phoneticPr fontId="3" type="noConversion"/>
  </si>
  <si>
    <t>창녕천 지류하천(교리천~대동천) 생태하천 복원사업(3차분)</t>
    <phoneticPr fontId="3" type="noConversion"/>
  </si>
  <si>
    <t>창녕읍 술정리~교리</t>
    <phoneticPr fontId="3" type="noConversion"/>
  </si>
  <si>
    <t>하천정비 L=0.78km</t>
    <phoneticPr fontId="3" type="noConversion"/>
  </si>
  <si>
    <t>토평천 수변 둘레길 조성사업(2차분)</t>
    <phoneticPr fontId="3" type="noConversion"/>
  </si>
  <si>
    <t>대지면 왕산리 일원</t>
    <phoneticPr fontId="3" type="noConversion"/>
  </si>
  <si>
    <t>수변 둘레길 조성 L=1.3km</t>
    <phoneticPr fontId="3" type="noConversion"/>
  </si>
  <si>
    <t>도야 자연재해위험개선지구 정비사업</t>
    <phoneticPr fontId="3" type="noConversion"/>
  </si>
  <si>
    <t>창녕읍 도야리~하리 일원</t>
    <phoneticPr fontId="3" type="noConversion"/>
  </si>
  <si>
    <t>하천정비 L=5.64km</t>
    <phoneticPr fontId="3" type="noConversion"/>
  </si>
  <si>
    <t>2026.4월</t>
    <phoneticPr fontId="3" type="noConversion"/>
  </si>
  <si>
    <t xml:space="preserve">창녕군 </t>
    <phoneticPr fontId="3" type="noConversion"/>
  </si>
  <si>
    <t>강정민</t>
    <phoneticPr fontId="3" type="noConversion"/>
  </si>
  <si>
    <t>530-2133</t>
    <phoneticPr fontId="3" type="noConversion"/>
  </si>
  <si>
    <t>소규모 위험시설(소곡세천) 정비공사</t>
    <phoneticPr fontId="3" type="noConversion"/>
  </si>
  <si>
    <t>창녕군 고암면 우천리 1101</t>
    <phoneticPr fontId="3" type="noConversion"/>
  </si>
  <si>
    <t>세천정비
L=370m</t>
    <phoneticPr fontId="3" type="noConversion"/>
  </si>
  <si>
    <t>성상철</t>
    <phoneticPr fontId="3" type="noConversion"/>
  </si>
  <si>
    <t>530-6473</t>
    <phoneticPr fontId="3" type="noConversion"/>
  </si>
  <si>
    <t>대성마을 상수관로 확대사업</t>
    <phoneticPr fontId="3" type="noConversion"/>
  </si>
  <si>
    <t>창녕군 남지읍 아지리 일원</t>
    <phoneticPr fontId="3" type="noConversion"/>
  </si>
  <si>
    <t>상수관로 매설 L= 0.6km</t>
    <phoneticPr fontId="3" type="noConversion"/>
  </si>
  <si>
    <t>월미마을 상수관로 확대사업</t>
    <phoneticPr fontId="3" type="noConversion"/>
  </si>
  <si>
    <t>창녕군 고암면 우천리 일원</t>
    <phoneticPr fontId="3" type="noConversion"/>
  </si>
  <si>
    <t>상수관로 매설 L= 1.3km</t>
    <phoneticPr fontId="3" type="noConversion"/>
  </si>
  <si>
    <t>초곡마을 상수관로 확대사업</t>
    <phoneticPr fontId="3" type="noConversion"/>
  </si>
  <si>
    <t>창녕군 이방면 초곡리 일원</t>
    <phoneticPr fontId="3" type="noConversion"/>
  </si>
  <si>
    <t>상수관로 매설 L= 1.2km</t>
    <phoneticPr fontId="3" type="noConversion"/>
  </si>
  <si>
    <t>대산마을 상수관로 확대사업</t>
    <phoneticPr fontId="3" type="noConversion"/>
  </si>
  <si>
    <t>창녕군 성산면 대산리 일원</t>
    <phoneticPr fontId="3" type="noConversion"/>
  </si>
  <si>
    <t>상수관로 매설 L= 1.6km</t>
    <phoneticPr fontId="3" type="noConversion"/>
  </si>
  <si>
    <t>명덕저수지 배수관로 정비사업</t>
    <phoneticPr fontId="3" type="noConversion"/>
  </si>
  <si>
    <t>창녕군 창녕읍 교리 일원</t>
    <phoneticPr fontId="3" type="noConversion"/>
  </si>
  <si>
    <t>상수관로 매설 L= 0.6km</t>
  </si>
  <si>
    <t>차명준</t>
    <phoneticPr fontId="3" type="noConversion"/>
  </si>
  <si>
    <t>530-6476</t>
    <phoneticPr fontId="3" type="noConversion"/>
  </si>
  <si>
    <t>대합면 이방마을 노후상수관로 교체공사</t>
    <phoneticPr fontId="3" type="noConversion"/>
  </si>
  <si>
    <t>창녕군 대합면 이방리 일원</t>
    <phoneticPr fontId="3" type="noConversion"/>
  </si>
  <si>
    <t>상수관로 교체 L= 1.0km</t>
    <phoneticPr fontId="3" type="noConversion"/>
  </si>
  <si>
    <t>대합면 소야마을 노후상수관로 교체공사</t>
    <phoneticPr fontId="3" type="noConversion"/>
  </si>
  <si>
    <t>창녕군 대합면 소야리 일원</t>
    <phoneticPr fontId="3" type="noConversion"/>
  </si>
  <si>
    <t>상수관로 교체 L= 0.8km</t>
    <phoneticPr fontId="3" type="noConversion"/>
  </si>
  <si>
    <t>2025년 이월사업</t>
  </si>
  <si>
    <t>2027.06.16.</t>
    <phoneticPr fontId="3" type="noConversion"/>
  </si>
  <si>
    <t>이동혁</t>
    <phoneticPr fontId="3" type="noConversion"/>
  </si>
  <si>
    <t>530-6494</t>
    <phoneticPr fontId="3" type="noConversion"/>
  </si>
  <si>
    <t>계성 광계 하수관로 정비사업</t>
    <phoneticPr fontId="3" type="noConversion"/>
  </si>
  <si>
    <t>창녕군 계성면 광계리</t>
    <phoneticPr fontId="3" type="noConversion"/>
  </si>
  <si>
    <t>하수관로 정비 L=6.4km,
배수설비 167가구</t>
    <phoneticPr fontId="3" type="noConversion"/>
  </si>
  <si>
    <t>2025.12.15.</t>
    <phoneticPr fontId="3" type="noConversion"/>
  </si>
  <si>
    <t>유어 거마마을 하수도 정비사업</t>
    <phoneticPr fontId="3" type="noConversion"/>
  </si>
  <si>
    <t>창녕군 유어면 진창리</t>
    <phoneticPr fontId="3" type="noConversion"/>
  </si>
  <si>
    <t>하수관로 정비 L=1.5km,
배수설비 55가구</t>
    <phoneticPr fontId="3" type="noConversion"/>
  </si>
  <si>
    <t>2025.12.17.</t>
    <phoneticPr fontId="3" type="noConversion"/>
  </si>
  <si>
    <t>김동형</t>
    <phoneticPr fontId="3" type="noConversion"/>
  </si>
  <si>
    <t>530-6056</t>
    <phoneticPr fontId="3" type="noConversion"/>
  </si>
  <si>
    <t>창녕군 과학영농종합시설 건립</t>
    <phoneticPr fontId="3" type="noConversion"/>
  </si>
  <si>
    <t>창녕군 대지면 효정리 292-1 번지 일원</t>
    <phoneticPr fontId="3" type="noConversion"/>
  </si>
  <si>
    <t>연면적 1,644.75㎡, 지상3층</t>
    <phoneticPr fontId="3" type="noConversion"/>
  </si>
  <si>
    <t>2026. 3.~4.</t>
    <phoneticPr fontId="3" type="noConversion"/>
  </si>
  <si>
    <t>농식품유통과</t>
    <phoneticPr fontId="3" type="noConversion"/>
  </si>
  <si>
    <t>김진성</t>
    <phoneticPr fontId="3" type="noConversion"/>
  </si>
  <si>
    <t>530-1774</t>
    <phoneticPr fontId="3" type="noConversion"/>
  </si>
  <si>
    <t>농촌지역 경제살리기 확대 조성사업</t>
    <phoneticPr fontId="3" type="noConversion"/>
  </si>
  <si>
    <t>이방면 안리 766번지 일원</t>
    <phoneticPr fontId="3" type="noConversion"/>
  </si>
  <si>
    <t>부지면적: 1,782㎡
연면적: 493.93㎡</t>
    <phoneticPr fontId="3" type="noConversion"/>
  </si>
  <si>
    <t>2026.06.(예정)</t>
    <phoneticPr fontId="3" type="noConversion"/>
  </si>
  <si>
    <t>2026.12.(예정)</t>
    <phoneticPr fontId="3" type="noConversion"/>
  </si>
  <si>
    <t>산토끼 푸니버스 조성사업</t>
    <phoneticPr fontId="3" type="noConversion"/>
  </si>
  <si>
    <t>이방면 안리 801번지 일원</t>
    <phoneticPr fontId="3" type="noConversion"/>
  </si>
  <si>
    <t>부지면적: 1,657㎡
연면적: 429㎡</t>
    <phoneticPr fontId="3" type="noConversion"/>
  </si>
  <si>
    <t>박정지</t>
    <phoneticPr fontId="3" type="noConversion"/>
  </si>
  <si>
    <t>530-7593</t>
    <phoneticPr fontId="3" type="noConversion"/>
  </si>
  <si>
    <t>청년 경영실습임대농장 조성 지원</t>
    <phoneticPr fontId="3" type="noConversion"/>
  </si>
  <si>
    <t>창녕군 대지면 효정리 297 등 4필지</t>
    <phoneticPr fontId="3" type="noConversion"/>
  </si>
  <si>
    <t>시설하우스 3개동 등</t>
    <phoneticPr fontId="3" type="noConversion"/>
  </si>
  <si>
    <t>복합환경제어시스템 등 시설 장비 포함 공사비</t>
    <phoneticPr fontId="3" type="noConversion"/>
  </si>
  <si>
    <t>이나리</t>
    <phoneticPr fontId="3" type="noConversion"/>
  </si>
  <si>
    <t>530-7565</t>
    <phoneticPr fontId="3" type="noConversion"/>
  </si>
  <si>
    <t>농촌융복합센터 건립</t>
    <phoneticPr fontId="3" type="noConversion"/>
  </si>
  <si>
    <t>도천면 일리 670번지 일원</t>
    <phoneticPr fontId="3" type="noConversion"/>
  </si>
  <si>
    <t>면적: 210㎡
층수: 지상 1층</t>
    <phoneticPr fontId="3" type="noConversion"/>
  </si>
  <si>
    <t>보건정책과</t>
    <phoneticPr fontId="3" type="noConversion"/>
  </si>
  <si>
    <t>김민지</t>
    <phoneticPr fontId="3" type="noConversion"/>
  </si>
  <si>
    <t>530-6206</t>
    <phoneticPr fontId="3" type="noConversion"/>
  </si>
  <si>
    <t>창녕군 치매안심센터 건립 공사</t>
    <phoneticPr fontId="3" type="noConversion"/>
  </si>
  <si>
    <t>창녕군 창녕읍 교리 
986, 988, 992-1</t>
    <phoneticPr fontId="3" type="noConversion"/>
  </si>
  <si>
    <t xml:space="preserve">치매안심센터 건립 공사 1식, 
대지면적: 1,368㎡, 
연면적: 883.62㎡ </t>
    <phoneticPr fontId="3" type="noConversion"/>
  </si>
  <si>
    <t>고성군</t>
    <phoneticPr fontId="3" type="noConversion"/>
  </si>
  <si>
    <t>일반건축물</t>
    <phoneticPr fontId="3" type="noConversion"/>
  </si>
  <si>
    <t>시공중지</t>
    <phoneticPr fontId="3" type="noConversion"/>
  </si>
  <si>
    <t>정현수</t>
    <phoneticPr fontId="3" type="noConversion"/>
  </si>
  <si>
    <t>670-2803</t>
    <phoneticPr fontId="3" type="noConversion"/>
  </si>
  <si>
    <t>당항포관광지 진출입로 정비사업</t>
    <phoneticPr fontId="3" type="noConversion"/>
  </si>
  <si>
    <t>회화면 봉동리 일원</t>
    <phoneticPr fontId="3" type="noConversion"/>
  </si>
  <si>
    <t>진출입로 정비 L=250m</t>
    <phoneticPr fontId="3" type="noConversion"/>
  </si>
  <si>
    <t>당항포관광지 재생사업</t>
    <phoneticPr fontId="3" type="noConversion"/>
  </si>
  <si>
    <t>아바타포 설치 1식</t>
    <phoneticPr fontId="3" type="noConversion"/>
  </si>
  <si>
    <t>하동기</t>
    <phoneticPr fontId="3" type="noConversion"/>
  </si>
  <si>
    <t>670-2824</t>
    <phoneticPr fontId="3" type="noConversion"/>
  </si>
  <si>
    <t>회화 도보길(이순신 승전길) 정비사업</t>
    <phoneticPr fontId="3" type="noConversion"/>
  </si>
  <si>
    <t>경남 고성군 거류면, 회화면, 동해면 일원</t>
    <phoneticPr fontId="3" type="noConversion"/>
  </si>
  <si>
    <t>위험구간 정비 1식</t>
    <phoneticPr fontId="3" type="noConversion"/>
  </si>
  <si>
    <t>당동만 해안탐방로 조성사업</t>
    <phoneticPr fontId="3" type="noConversion"/>
  </si>
  <si>
    <t>경남 고성군 거류면 화당리 일원</t>
    <phoneticPr fontId="3" type="noConversion"/>
  </si>
  <si>
    <t>해안탐방로 조성 1식</t>
    <phoneticPr fontId="3" type="noConversion"/>
  </si>
  <si>
    <t>스포츠산업과</t>
    <phoneticPr fontId="3" type="noConversion"/>
  </si>
  <si>
    <t>조성철</t>
    <phoneticPr fontId="3" type="noConversion"/>
  </si>
  <si>
    <t>670-5845</t>
    <phoneticPr fontId="3" type="noConversion"/>
  </si>
  <si>
    <t>고성군 스포츠타운 축구장 인조잔디 교체사업</t>
    <phoneticPr fontId="3" type="noConversion"/>
  </si>
  <si>
    <t>고성군 고성읍 교사리 402번지</t>
    <phoneticPr fontId="3" type="noConversion"/>
  </si>
  <si>
    <t>인조잔디 교체 A=8,100㎡</t>
    <phoneticPr fontId="3" type="noConversion"/>
  </si>
  <si>
    <t>고성군</t>
  </si>
  <si>
    <t>스포츠산업과</t>
  </si>
  <si>
    <t>조성철</t>
  </si>
  <si>
    <t>670-5845</t>
  </si>
  <si>
    <t>고성군 스크린파크골프장 조성사업</t>
    <phoneticPr fontId="3" type="noConversion"/>
  </si>
  <si>
    <t>고성군 고성읍 수남리 581-1번지</t>
    <phoneticPr fontId="3" type="noConversion"/>
  </si>
  <si>
    <t>스크린파크골프 2면</t>
    <phoneticPr fontId="3" type="noConversion"/>
  </si>
  <si>
    <t>김철희</t>
    <phoneticPr fontId="3" type="noConversion"/>
  </si>
  <si>
    <t>670-2473</t>
    <phoneticPr fontId="3" type="noConversion"/>
  </si>
  <si>
    <t>어촌정주어항(임포항) 시설확충사업</t>
    <phoneticPr fontId="3" type="noConversion"/>
  </si>
  <si>
    <t>하일면 송천리</t>
    <phoneticPr fontId="3" type="noConversion"/>
  </si>
  <si>
    <t>물량장 확장 A=971㎡</t>
    <phoneticPr fontId="3" type="noConversion"/>
  </si>
  <si>
    <t>소규모정주어항(대구막항) 유지보수사업</t>
    <phoneticPr fontId="3" type="noConversion"/>
  </si>
  <si>
    <t>하일면 동화리</t>
    <phoneticPr fontId="3" type="noConversion"/>
  </si>
  <si>
    <t>방파제 연장 L=10m</t>
    <phoneticPr fontId="3" type="noConversion"/>
  </si>
  <si>
    <t>강대곤</t>
    <phoneticPr fontId="3" type="noConversion"/>
  </si>
  <si>
    <t>670-2433</t>
    <phoneticPr fontId="3" type="noConversion"/>
  </si>
  <si>
    <t>생활밀착형숲 조성사업</t>
    <phoneticPr fontId="3" type="noConversion"/>
  </si>
  <si>
    <t>고성군 거류면 거산리</t>
    <phoneticPr fontId="3" type="noConversion"/>
  </si>
  <si>
    <t>실외정원 조성 3,500㎡</t>
    <phoneticPr fontId="3" type="noConversion"/>
  </si>
  <si>
    <t>황문영</t>
    <phoneticPr fontId="3" type="noConversion"/>
  </si>
  <si>
    <t>670-2663</t>
    <phoneticPr fontId="3" type="noConversion"/>
  </si>
  <si>
    <t>남산공원 주차장 조성사업</t>
    <phoneticPr fontId="3" type="noConversion"/>
  </si>
  <si>
    <t>고성군 고성읍 동외리</t>
    <phoneticPr fontId="3" type="noConversion"/>
  </si>
  <si>
    <t>주차장 조성 1,462㎡</t>
    <phoneticPr fontId="3" type="noConversion"/>
  </si>
  <si>
    <t>연화산도립공원 산지사면 보강공사</t>
    <phoneticPr fontId="3" type="noConversion"/>
  </si>
  <si>
    <t>고성군 개천면 북평리</t>
    <phoneticPr fontId="3" type="noConversion"/>
  </si>
  <si>
    <t>산지사면 보강 6,630㎡</t>
    <phoneticPr fontId="3" type="noConversion"/>
  </si>
  <si>
    <t>김정은</t>
    <phoneticPr fontId="3" type="noConversion"/>
  </si>
  <si>
    <t>670-5953</t>
    <phoneticPr fontId="3" type="noConversion"/>
  </si>
  <si>
    <t>산림레포츠시설조성</t>
    <phoneticPr fontId="3" type="noConversion"/>
  </si>
  <si>
    <t>고성군 고성읍 이당리</t>
    <phoneticPr fontId="3" type="noConversion"/>
  </si>
  <si>
    <t>스카이워크 및 트리탑 1식</t>
    <phoneticPr fontId="3" type="noConversion"/>
  </si>
  <si>
    <t>빈재현</t>
    <phoneticPr fontId="3" type="noConversion"/>
  </si>
  <si>
    <t>670-2303</t>
    <phoneticPr fontId="3" type="noConversion"/>
  </si>
  <si>
    <t>가스시설</t>
    <phoneticPr fontId="3" type="noConversion"/>
  </si>
  <si>
    <t>고성시장 도시가스 공동배관 설치공사</t>
    <phoneticPr fontId="3" type="noConversion"/>
  </si>
  <si>
    <t>고성읍 서외리</t>
    <phoneticPr fontId="3" type="noConversion"/>
  </si>
  <si>
    <t>고성시장 가~마동 도시가스 공동배관 설치 1식</t>
    <phoneticPr fontId="3" type="noConversion"/>
  </si>
  <si>
    <t>김윤석</t>
    <phoneticPr fontId="3" type="noConversion"/>
  </si>
  <si>
    <t>상촌자연개해위험개선지구 정비사업</t>
    <phoneticPr fontId="3" type="noConversion"/>
  </si>
  <si>
    <t>고성군 고성읍 죽계리</t>
    <phoneticPr fontId="3" type="noConversion"/>
  </si>
  <si>
    <t>펌프장 1식
소하천정비 1.32km</t>
    <phoneticPr fontId="3" type="noConversion"/>
  </si>
  <si>
    <t>안전관리과</t>
  </si>
  <si>
    <t>김윤석</t>
  </si>
  <si>
    <t>마암자연개해위험개선지구 정비사업</t>
    <phoneticPr fontId="3" type="noConversion"/>
  </si>
  <si>
    <t>고성군 마암면 보전리</t>
    <phoneticPr fontId="3" type="noConversion"/>
  </si>
  <si>
    <t>펌프장 1식
소하천정비 796m</t>
    <phoneticPr fontId="3" type="noConversion"/>
  </si>
  <si>
    <t>정예난</t>
    <phoneticPr fontId="3" type="noConversion"/>
  </si>
  <si>
    <t>급경사지</t>
    <phoneticPr fontId="3" type="noConversion"/>
  </si>
  <si>
    <t>학림1지구 급경사지 붕괴위험지역 정비사업</t>
    <phoneticPr fontId="3" type="noConversion"/>
  </si>
  <si>
    <t>고성군 하일면 학림리</t>
    <phoneticPr fontId="3" type="noConversion"/>
  </si>
  <si>
    <t>급경사지 정비
A=1,746㎡</t>
    <phoneticPr fontId="3" type="noConversion"/>
  </si>
  <si>
    <t>도시교통과</t>
    <phoneticPr fontId="3" type="noConversion"/>
  </si>
  <si>
    <t>최홍희</t>
    <phoneticPr fontId="3" type="noConversion"/>
  </si>
  <si>
    <t>670-2573</t>
    <phoneticPr fontId="3" type="noConversion"/>
  </si>
  <si>
    <t>남포국가어항 주변 연계시설 조성사업</t>
    <phoneticPr fontId="3" type="noConversion"/>
  </si>
  <si>
    <t>고성군 고성읍 수남리</t>
    <phoneticPr fontId="3" type="noConversion"/>
  </si>
  <si>
    <t>도로확포장 L=1,300m B=12m</t>
    <phoneticPr fontId="3" type="noConversion"/>
  </si>
  <si>
    <t>정학록</t>
    <phoneticPr fontId="3" type="noConversion"/>
  </si>
  <si>
    <t>670-2583</t>
    <phoneticPr fontId="3" type="noConversion"/>
  </si>
  <si>
    <t>대구막 진입도로(3공구) 확포장공사</t>
    <phoneticPr fontId="3" type="noConversion"/>
  </si>
  <si>
    <t>하일면 동화리 일원</t>
    <phoneticPr fontId="3" type="noConversion"/>
  </si>
  <si>
    <t>도로확포장 L=450m, B=6.0m</t>
    <phoneticPr fontId="3" type="noConversion"/>
  </si>
  <si>
    <t>내갈마을(군도17호) 도로 확포장공사</t>
    <phoneticPr fontId="3" type="noConversion"/>
  </si>
  <si>
    <t>대가면 갈천리 일원</t>
    <phoneticPr fontId="3" type="noConversion"/>
  </si>
  <si>
    <t>도로확포장 L=590m, B=8.0m</t>
    <phoneticPr fontId="3" type="noConversion"/>
  </si>
  <si>
    <t>장기~장좌(군도14호) 도로 확포장공사</t>
    <phoneticPr fontId="3" type="noConversion"/>
  </si>
  <si>
    <t>동해면 장기리 일원</t>
    <phoneticPr fontId="3" type="noConversion"/>
  </si>
  <si>
    <t>도로확포장 L=800m, B=10.0m</t>
    <phoneticPr fontId="3" type="noConversion"/>
  </si>
  <si>
    <t>율대~매수(고성202) 도로 확포장공사</t>
    <phoneticPr fontId="3" type="noConversion"/>
  </si>
  <si>
    <t>고성읍 율대리 일원</t>
    <phoneticPr fontId="3" type="noConversion"/>
  </si>
  <si>
    <t>도로확포장 L=682m, B=7.0m</t>
    <phoneticPr fontId="3" type="noConversion"/>
  </si>
  <si>
    <t>연화산 진입도로 확포장사업</t>
    <phoneticPr fontId="3" type="noConversion"/>
  </si>
  <si>
    <t>영현면 연화리 일원</t>
    <phoneticPr fontId="3" type="noConversion"/>
  </si>
  <si>
    <t>도로확포장 L=2,167m, B=8.0m</t>
    <phoneticPr fontId="3" type="noConversion"/>
  </si>
  <si>
    <t>손현철</t>
    <phoneticPr fontId="3" type="noConversion"/>
  </si>
  <si>
    <t>670-2763</t>
    <phoneticPr fontId="3" type="noConversion"/>
  </si>
  <si>
    <t>외우산소하천 정비사업(2구간)</t>
    <phoneticPr fontId="3" type="noConversion"/>
  </si>
  <si>
    <t>고성읍 죽계리</t>
    <phoneticPr fontId="3" type="noConversion"/>
  </si>
  <si>
    <t>하천정비 L=520m</t>
    <phoneticPr fontId="3" type="noConversion"/>
  </si>
  <si>
    <t>670-2764</t>
    <phoneticPr fontId="3" type="noConversion"/>
  </si>
  <si>
    <t>신용천 유지관리사업</t>
    <phoneticPr fontId="3" type="noConversion"/>
  </si>
  <si>
    <t>거류면 신용리</t>
    <phoneticPr fontId="3" type="noConversion"/>
  </si>
  <si>
    <t>호안정비 L=100m</t>
    <phoneticPr fontId="3" type="noConversion"/>
  </si>
  <si>
    <t>영오천 준설사업</t>
    <phoneticPr fontId="3" type="noConversion"/>
  </si>
  <si>
    <t>개천면 예성리</t>
    <phoneticPr fontId="3" type="noConversion"/>
  </si>
  <si>
    <t>하천준설 V=2,800㎥</t>
    <phoneticPr fontId="3" type="noConversion"/>
  </si>
  <si>
    <t>시공중지
(2026.1.1.)</t>
    <phoneticPr fontId="3" type="noConversion"/>
  </si>
  <si>
    <t>고봉천 7.16.~20. 집중호우 피해복구공사</t>
    <phoneticPr fontId="3" type="noConversion"/>
  </si>
  <si>
    <t>상리면 고봉리</t>
    <phoneticPr fontId="3" type="noConversion"/>
  </si>
  <si>
    <t>호안복구 L=326m</t>
    <phoneticPr fontId="3" type="noConversion"/>
  </si>
  <si>
    <t>대가면 연지리</t>
    <phoneticPr fontId="3" type="noConversion"/>
  </si>
  <si>
    <t>2025. 11.</t>
    <phoneticPr fontId="3" type="noConversion"/>
  </si>
  <si>
    <t>개천천(영오 양월지구) 7.16.~20. 집중호우 피해복구공사</t>
    <phoneticPr fontId="3" type="noConversion"/>
  </si>
  <si>
    <t>영오면 양산리</t>
    <phoneticPr fontId="3" type="noConversion"/>
  </si>
  <si>
    <t>호안복구 L=562m</t>
    <phoneticPr fontId="3" type="noConversion"/>
  </si>
  <si>
    <t>사천강(상리 평촌지구) 7.16.~20. 집중호우 피해복구공사</t>
    <phoneticPr fontId="3" type="noConversion"/>
  </si>
  <si>
    <t>상리면 척번정리</t>
    <phoneticPr fontId="3" type="noConversion"/>
  </si>
  <si>
    <t>호안복구 L=64m</t>
    <phoneticPr fontId="3" type="noConversion"/>
  </si>
  <si>
    <t>안진성</t>
    <phoneticPr fontId="3" type="noConversion"/>
  </si>
  <si>
    <t>670-2593</t>
    <phoneticPr fontId="3" type="noConversion"/>
  </si>
  <si>
    <t>구만지구 대구획경지정리사업(2차분)</t>
    <phoneticPr fontId="3" type="noConversion"/>
  </si>
  <si>
    <t>구만면 용와리 일원</t>
    <phoneticPr fontId="3" type="noConversion"/>
  </si>
  <si>
    <t>- 개거설치 L=3,268m(D400~1000)
- 수로관 설치 L=396m(D800~1000)
- 전석쌓기 A=1,828㎡
- 옹벽블럭 쌓기 A=816㎡
- 콘크리트 포장 A=8,012㎡</t>
    <phoneticPr fontId="3" type="noConversion"/>
  </si>
  <si>
    <t>마암지구 대구획경지정리사업</t>
    <phoneticPr fontId="3" type="noConversion"/>
  </si>
  <si>
    <t>마암면 화산리, 도전리 일원</t>
    <phoneticPr fontId="3" type="noConversion"/>
  </si>
  <si>
    <t>-용배수로 6조 L=6,378m
-농로보수 6개소, 답진입로 28개소</t>
    <phoneticPr fontId="3" type="noConversion"/>
  </si>
  <si>
    <t>외곡지구 기계화경작로 확포장사업(총괄)</t>
    <phoneticPr fontId="3" type="noConversion"/>
  </si>
  <si>
    <t>거류면 외곡리 일원</t>
    <phoneticPr fontId="3" type="noConversion"/>
  </si>
  <si>
    <t>○ 기계화경작로 확포장(L=850m, B=4.0→7.3m)
 - 아스콘덧씌우기 A=6,285㎡
 - 콘크리트포장 A=2,797㎡</t>
    <phoneticPr fontId="3" type="noConversion"/>
  </si>
  <si>
    <t>신덕지구 기계화경작로 확퐈장사업</t>
    <phoneticPr fontId="3" type="noConversion"/>
  </si>
  <si>
    <t>하이면 덕호리 일원</t>
    <phoneticPr fontId="3" type="noConversion"/>
  </si>
  <si>
    <t>-기계화경작로 확포장 L=306m</t>
    <phoneticPr fontId="3" type="noConversion"/>
  </si>
  <si>
    <t>영현 영부저수지 개보수사업</t>
    <phoneticPr fontId="2" type="noConversion"/>
  </si>
  <si>
    <t>영현 영부리 일원</t>
    <phoneticPr fontId="3" type="noConversion"/>
  </si>
  <si>
    <t>-제당정비 1식</t>
    <phoneticPr fontId="2" type="noConversion"/>
  </si>
  <si>
    <t>구만 와룡뒷저수지 개보수사업</t>
    <phoneticPr fontId="2" type="noConversion"/>
  </si>
  <si>
    <t>-제당정비 1식, 진입도로 정비 1식</t>
    <phoneticPr fontId="2" type="noConversion"/>
  </si>
  <si>
    <t>회화 녹명저수지 개보수사업</t>
    <phoneticPr fontId="2" type="noConversion"/>
  </si>
  <si>
    <t>회화면 녹명리 일원</t>
    <phoneticPr fontId="3" type="noConversion"/>
  </si>
  <si>
    <t>마암 발산저수지 개보수사업</t>
    <phoneticPr fontId="2" type="noConversion"/>
  </si>
  <si>
    <t>마암면 성전리 일원</t>
    <phoneticPr fontId="3" type="noConversion"/>
  </si>
  <si>
    <t>-제당 정비 L=77m
-방수로 정비 L=83m(H=2~2.4m), 
-준설 V=1,530㎥</t>
    <phoneticPr fontId="2" type="noConversion"/>
  </si>
  <si>
    <t>농촌정책과</t>
    <phoneticPr fontId="3" type="noConversion"/>
  </si>
  <si>
    <t>박청현</t>
    <phoneticPr fontId="3" type="noConversion"/>
  </si>
  <si>
    <t>670-4145</t>
    <phoneticPr fontId="3" type="noConversion"/>
  </si>
  <si>
    <t xml:space="preserve">기월~신기마을 연결도로 포장공사 </t>
    <phoneticPr fontId="3" type="noConversion"/>
  </si>
  <si>
    <t>고성읍 기월리</t>
    <phoneticPr fontId="3" type="noConversion"/>
  </si>
  <si>
    <t>콘크리트포장
L=278m, B=3.5m</t>
    <phoneticPr fontId="3" type="noConversion"/>
  </si>
  <si>
    <t>두모마을 안길 조성사업</t>
    <phoneticPr fontId="3" type="noConversion"/>
  </si>
  <si>
    <t>삼산면 두포리</t>
    <phoneticPr fontId="3" type="noConversion"/>
  </si>
  <si>
    <t>마을안길 정비
L=1,100m</t>
    <phoneticPr fontId="3" type="noConversion"/>
  </si>
  <si>
    <t>학림천 정비사업</t>
    <phoneticPr fontId="3" type="noConversion"/>
  </si>
  <si>
    <t>하일면 학림리</t>
    <phoneticPr fontId="3" type="noConversion"/>
  </si>
  <si>
    <t>하천정비
L=200m</t>
    <phoneticPr fontId="3" type="noConversion"/>
  </si>
  <si>
    <t>봉현마을 마을안길 및 소하천 정비사업</t>
    <phoneticPr fontId="3" type="noConversion"/>
  </si>
  <si>
    <t>하이면 봉현리</t>
    <phoneticPr fontId="3" type="noConversion"/>
  </si>
  <si>
    <t>아스콘포장
A=500㎡
전석쌓기
A=200㎡</t>
    <phoneticPr fontId="3" type="noConversion"/>
  </si>
  <si>
    <t>신전지구 배수로 정비사업</t>
    <phoneticPr fontId="3" type="noConversion"/>
  </si>
  <si>
    <t>배수로(1000C)
흄관(D1200)
L=80m</t>
    <phoneticPr fontId="3" type="noConversion"/>
  </si>
  <si>
    <t>생곡소하천 정비사업</t>
    <phoneticPr fontId="3" type="noConversion"/>
  </si>
  <si>
    <t>영오면 성곡리</t>
    <phoneticPr fontId="3" type="noConversion"/>
  </si>
  <si>
    <t>소하천정비
L=250m</t>
    <phoneticPr fontId="3" type="noConversion"/>
  </si>
  <si>
    <t>좌연마을 기반시설 정비사업</t>
    <phoneticPr fontId="3" type="noConversion"/>
  </si>
  <si>
    <t>개천면 좌연리</t>
    <phoneticPr fontId="3" type="noConversion"/>
  </si>
  <si>
    <t>도로확포장
L=250m, B=2.5m</t>
    <phoneticPr fontId="3" type="noConversion"/>
  </si>
  <si>
    <t>구만활력센터 시설개선사업</t>
    <phoneticPr fontId="3" type="noConversion"/>
  </si>
  <si>
    <t>구만면 효락리</t>
    <phoneticPr fontId="3" type="noConversion"/>
  </si>
  <si>
    <t>교실 리모델링
1식</t>
    <phoneticPr fontId="3" type="noConversion"/>
  </si>
  <si>
    <t>장산마을 주차장 조성사업</t>
    <phoneticPr fontId="3" type="noConversion"/>
  </si>
  <si>
    <t>마암면 장산리</t>
    <phoneticPr fontId="3" type="noConversion"/>
  </si>
  <si>
    <t>거류체육공원 황토길 맨발걷기 코스 조성사업</t>
    <phoneticPr fontId="3" type="noConversion"/>
  </si>
  <si>
    <t>거류체육공원
황토길 맨발걷기
코스 조성사업</t>
    <phoneticPr fontId="3" type="noConversion"/>
  </si>
  <si>
    <t>판곡마을 만들기사업(건축)</t>
    <phoneticPr fontId="3" type="noConversion"/>
  </si>
  <si>
    <t>삼산면 판곡리</t>
    <phoneticPr fontId="3" type="noConversion"/>
  </si>
  <si>
    <t>마을회관 리모델링 1식</t>
    <phoneticPr fontId="3" type="noConversion"/>
  </si>
  <si>
    <t>판곡마을 만들기사업(토목)</t>
    <phoneticPr fontId="3" type="noConversion"/>
  </si>
  <si>
    <t>마을안길 정비 1식</t>
    <phoneticPr fontId="3" type="noConversion"/>
  </si>
  <si>
    <t>신은마을 만들기사업(건축)</t>
    <phoneticPr fontId="3" type="noConversion"/>
  </si>
  <si>
    <t>거류면 은월리</t>
    <phoneticPr fontId="3" type="noConversion"/>
  </si>
  <si>
    <t>덕명마을 만들기사업(토목)</t>
    <phoneticPr fontId="3" type="noConversion"/>
  </si>
  <si>
    <t>하이면 덕명리</t>
    <phoneticPr fontId="3" type="noConversion"/>
  </si>
  <si>
    <t>화장실 설치 1식</t>
    <phoneticPr fontId="3" type="noConversion"/>
  </si>
  <si>
    <t>쉼터조성</t>
    <phoneticPr fontId="3" type="noConversion"/>
  </si>
  <si>
    <t>송천1구마을 만들기사업(토목)</t>
    <phoneticPr fontId="3" type="noConversion"/>
  </si>
  <si>
    <t>쉼터조성 2개소</t>
    <phoneticPr fontId="3" type="noConversion"/>
  </si>
  <si>
    <t>오산마을 만들기사업(토목)</t>
    <phoneticPr fontId="3" type="noConversion"/>
  </si>
  <si>
    <t>상리면 오산리</t>
    <phoneticPr fontId="3" type="noConversion"/>
  </si>
  <si>
    <t>마을 주차장 조성 1식</t>
    <phoneticPr fontId="3" type="noConversion"/>
  </si>
  <si>
    <t>이승호</t>
    <phoneticPr fontId="3" type="noConversion"/>
  </si>
  <si>
    <t>670-4142</t>
    <phoneticPr fontId="3" type="noConversion"/>
  </si>
  <si>
    <t>회화 어신지구 농촌공간정사업사업(토목)</t>
    <phoneticPr fontId="3" type="noConversion"/>
  </si>
  <si>
    <t xml:space="preserve">회화면 어신리 115-2일원 </t>
    <phoneticPr fontId="3" type="noConversion"/>
  </si>
  <si>
    <t>다목적마당, 산책로 등
- 대상부지: 6,156㎡</t>
    <phoneticPr fontId="3" type="noConversion"/>
  </si>
  <si>
    <t>한승우</t>
    <phoneticPr fontId="3" type="noConversion"/>
  </si>
  <si>
    <t>670-4003</t>
    <phoneticPr fontId="3" type="noConversion"/>
  </si>
  <si>
    <t>건축(개보수)</t>
    <phoneticPr fontId="3" type="noConversion"/>
  </si>
  <si>
    <t>상리면보건지소 개보수공사</t>
    <phoneticPr fontId="3" type="noConversion"/>
  </si>
  <si>
    <t>경상남도 고성군 상리면 척번정리 805</t>
    <phoneticPr fontId="3" type="noConversion"/>
  </si>
  <si>
    <t>리모델링 1식
연면적: 342㎡</t>
    <phoneticPr fontId="3" type="noConversion"/>
  </si>
  <si>
    <t>고성군 통합건강관리지원센터 조성사업</t>
    <phoneticPr fontId="3" type="noConversion"/>
  </si>
  <si>
    <t>경상남도 고성군 고성읍 대독리 4</t>
    <phoneticPr fontId="3" type="noConversion"/>
  </si>
  <si>
    <t>리모델링 1식
연면적: 1243㎡</t>
    <phoneticPr fontId="3" type="noConversion"/>
  </si>
  <si>
    <t>670-4413</t>
  </si>
  <si>
    <t>와도지구 도서지역 식수원개발사업</t>
  </si>
  <si>
    <t>고성군 삼산면 두포리 일원</t>
  </si>
  <si>
    <t>상수관로 L=2.7km</t>
  </si>
  <si>
    <t>봉치지구(용궁마을) 지방상수도 확장사업</t>
    <phoneticPr fontId="3" type="noConversion"/>
  </si>
  <si>
    <t>개천면 용안리 일원</t>
    <phoneticPr fontId="3" type="noConversion"/>
  </si>
  <si>
    <t>상수관로 L=1.4km</t>
    <phoneticPr fontId="3" type="noConversion"/>
  </si>
  <si>
    <t>광덕지구 지방상수도 확장사업</t>
    <phoneticPr fontId="3" type="noConversion"/>
  </si>
  <si>
    <t>구만면 광덕리 일원</t>
    <phoneticPr fontId="3" type="noConversion"/>
  </si>
  <si>
    <t>상수관로 L=5.0km</t>
    <phoneticPr fontId="3" type="noConversion"/>
  </si>
  <si>
    <t>신천지구 지방상수도 확장사업</t>
    <phoneticPr fontId="3" type="noConversion"/>
  </si>
  <si>
    <t>회화면 삼덕리 일원</t>
    <phoneticPr fontId="3" type="noConversion"/>
  </si>
  <si>
    <t>상수관로 L=1.5km</t>
    <phoneticPr fontId="3" type="noConversion"/>
  </si>
  <si>
    <t>이은정</t>
    <phoneticPr fontId="3" type="noConversion"/>
  </si>
  <si>
    <t>670-4423</t>
    <phoneticPr fontId="3" type="noConversion"/>
  </si>
  <si>
    <t>용산지구 하수관로 정비사업</t>
    <phoneticPr fontId="3" type="noConversion"/>
  </si>
  <si>
    <t>고성군 거류면 가려리,송산리,은월리 일원</t>
    <phoneticPr fontId="3" type="noConversion"/>
  </si>
  <si>
    <t>하수관로 L=18.0km</t>
    <phoneticPr fontId="3" type="noConversion"/>
  </si>
  <si>
    <t>배둔지구 하수도정비 중점관리지역 침수예방사업</t>
    <phoneticPr fontId="3" type="noConversion"/>
  </si>
  <si>
    <t>고성군 회화면 배둔리 일원</t>
    <phoneticPr fontId="3" type="noConversion"/>
  </si>
  <si>
    <t>빗물펌프장 1개소,
우수관로 L=2.2km</t>
    <phoneticPr fontId="3" type="noConversion"/>
  </si>
  <si>
    <t>송학지구 하수도정비 중점관리지역 침수예방사업</t>
    <phoneticPr fontId="3" type="noConversion"/>
  </si>
  <si>
    <t>고성군 고성읍 일원</t>
    <phoneticPr fontId="3" type="noConversion"/>
  </si>
  <si>
    <t>빗물펌프장 1개소,
유수지 28,136㎥
우수관로 L=3.9km</t>
    <phoneticPr fontId="3" type="noConversion"/>
  </si>
  <si>
    <t>2021.6.</t>
    <phoneticPr fontId="3" type="noConversion"/>
  </si>
  <si>
    <t>회화하수처리시설 증설사업</t>
    <phoneticPr fontId="3" type="noConversion"/>
  </si>
  <si>
    <t>하수처리시설 증설 1,200톤/일</t>
    <phoneticPr fontId="3" type="noConversion"/>
  </si>
  <si>
    <t>옥유환</t>
    <phoneticPr fontId="3" type="noConversion"/>
  </si>
  <si>
    <t>670-4425</t>
    <phoneticPr fontId="3" type="noConversion"/>
  </si>
  <si>
    <t>삼덕농어촌마을 하수도설치사업</t>
    <phoneticPr fontId="3" type="noConversion"/>
  </si>
  <si>
    <t>고성군 회화면 삼덕리 일원</t>
    <phoneticPr fontId="3" type="noConversion"/>
  </si>
  <si>
    <t>하수관로 L=9.2km</t>
    <phoneticPr fontId="3" type="noConversion"/>
  </si>
  <si>
    <t>회화하수처리구역 하수관로 정비사업</t>
    <phoneticPr fontId="3" type="noConversion"/>
  </si>
  <si>
    <t>고성군 회화면 당항리, 봉동리, 마암면 보전리 일원</t>
    <phoneticPr fontId="3" type="noConversion"/>
  </si>
  <si>
    <t>하수관로 L=17.06km</t>
    <phoneticPr fontId="3" type="noConversion"/>
  </si>
  <si>
    <t>이현수</t>
    <phoneticPr fontId="3" type="noConversion"/>
  </si>
  <si>
    <t>670-4424</t>
    <phoneticPr fontId="3" type="noConversion"/>
  </si>
  <si>
    <t>FDA지정해역(두모) 농어촌마을 하수도 설치사업(2차분)</t>
    <phoneticPr fontId="3" type="noConversion"/>
  </si>
  <si>
    <t>고성군 삼산면 두포리</t>
  </si>
  <si>
    <t>하수처리시설 30톤/일
배수설비 70가구</t>
  </si>
  <si>
    <t>송계농어촌마을 하수도설치사업(4차분)</t>
    <phoneticPr fontId="3" type="noConversion"/>
  </si>
  <si>
    <t>고성군 대가면 송계리 일원</t>
    <phoneticPr fontId="3" type="noConversion"/>
  </si>
  <si>
    <t>오수관로 L=1.5km</t>
  </si>
  <si>
    <t>FDA지정해역(대포) 농어촌마을 하수도 설치사업(2차분)</t>
    <phoneticPr fontId="3" type="noConversion"/>
  </si>
  <si>
    <t>고성군 삼산면 미룡리</t>
    <phoneticPr fontId="3" type="noConversion"/>
  </si>
  <si>
    <t>배수설비 72가구</t>
    <phoneticPr fontId="3" type="noConversion"/>
  </si>
  <si>
    <t>장산 면단위 하수도설치사업</t>
    <phoneticPr fontId="3" type="noConversion"/>
  </si>
  <si>
    <t>고성군 마암면 일원</t>
    <phoneticPr fontId="3" type="noConversion"/>
  </si>
  <si>
    <t>하수관로 L=21.3km</t>
    <phoneticPr fontId="3" type="noConversion"/>
  </si>
  <si>
    <t>남해군</t>
    <phoneticPr fontId="3" type="noConversion"/>
  </si>
  <si>
    <t>재난안전과</t>
    <phoneticPr fontId="3" type="noConversion"/>
  </si>
  <si>
    <t>김성규</t>
    <phoneticPr fontId="3" type="noConversion"/>
  </si>
  <si>
    <t>055-860-3293</t>
    <phoneticPr fontId="3" type="noConversion"/>
  </si>
  <si>
    <t xml:space="preserve">창선지구 풍수해생활권 종합정비공사 </t>
    <phoneticPr fontId="3" type="noConversion"/>
  </si>
  <si>
    <t>창선면 수산리, 상죽리 일원</t>
    <phoneticPr fontId="3" type="noConversion"/>
  </si>
  <si>
    <t>창선천 정비 L=6,115m
옥천소하천 정비 L=1,050m
우수관로 정비 L=2,375m</t>
    <phoneticPr fontId="3" type="noConversion"/>
  </si>
  <si>
    <t>월포 자연재해위험개선지구 정비공사</t>
    <phoneticPr fontId="3" type="noConversion"/>
  </si>
  <si>
    <t>월포항 선착장철거(L=35m), 방파제 신설(L=180m), 하천제방 보강(L=160m)
월포해변 잠제신설(L=160m), 항행보조시설 2기, 오탁방지막 등
두곡항 파라펫 보강(L=230m)</t>
    <phoneticPr fontId="3" type="noConversion"/>
  </si>
  <si>
    <t>김성호</t>
    <phoneticPr fontId="3" type="noConversion"/>
  </si>
  <si>
    <t>055-860-3295</t>
    <phoneticPr fontId="3" type="noConversion"/>
  </si>
  <si>
    <t>급경사지 정비</t>
    <phoneticPr fontId="3" type="noConversion"/>
  </si>
  <si>
    <t>금천지구 급경사지 붕괴위험지역 정비공사</t>
    <phoneticPr fontId="3" type="noConversion"/>
  </si>
  <si>
    <t>삼동면 동천리 362번지 일원</t>
    <phoneticPr fontId="3" type="noConversion"/>
  </si>
  <si>
    <t>급경사지 정비 230m</t>
    <phoneticPr fontId="3" type="noConversion"/>
  </si>
  <si>
    <t>큰양아지구 급경사지 붕괴위험지역 주변 정비공사</t>
    <phoneticPr fontId="3" type="noConversion"/>
  </si>
  <si>
    <t>상주면 상주리, 양아리 일원</t>
    <phoneticPr fontId="3" type="noConversion"/>
  </si>
  <si>
    <t>도로 포장 3km</t>
    <phoneticPr fontId="3" type="noConversion"/>
  </si>
  <si>
    <t>김현민</t>
    <phoneticPr fontId="3" type="noConversion"/>
  </si>
  <si>
    <t>860-3437</t>
    <phoneticPr fontId="3" type="noConversion"/>
  </si>
  <si>
    <t>가로등</t>
    <phoneticPr fontId="3" type="noConversion"/>
  </si>
  <si>
    <t>2026년 가로등 및 보안등 유지보수공사(연간단가)</t>
    <phoneticPr fontId="3" type="noConversion"/>
  </si>
  <si>
    <t>관내일원</t>
    <phoneticPr fontId="3" type="noConversion"/>
  </si>
  <si>
    <t>8,400여등 유지보수</t>
    <phoneticPr fontId="3" type="noConversion"/>
  </si>
  <si>
    <t>2026. 1. 1</t>
    <phoneticPr fontId="3" type="noConversion"/>
  </si>
  <si>
    <t>2026. 12. 18</t>
    <phoneticPr fontId="3" type="noConversion"/>
  </si>
  <si>
    <t>수산자원과</t>
    <phoneticPr fontId="3" type="noConversion"/>
  </si>
  <si>
    <t>장순심</t>
    <phoneticPr fontId="3" type="noConversion"/>
  </si>
  <si>
    <t>860-3482</t>
    <phoneticPr fontId="3" type="noConversion"/>
  </si>
  <si>
    <t xml:space="preserve">양식장 유해생물 자원화센터 건립사업 </t>
    <phoneticPr fontId="3" type="noConversion"/>
  </si>
  <si>
    <t>남해군 남해읍 남변리11-2</t>
    <phoneticPr fontId="3" type="noConversion"/>
  </si>
  <si>
    <t>자원화센터건립
연면적 461.5㎡</t>
    <phoneticPr fontId="3" type="noConversion"/>
  </si>
  <si>
    <t>2026.9.</t>
    <phoneticPr fontId="3" type="noConversion"/>
  </si>
  <si>
    <t>해양발전과</t>
    <phoneticPr fontId="3" type="noConversion"/>
  </si>
  <si>
    <t>황민화</t>
    <phoneticPr fontId="3" type="noConversion"/>
  </si>
  <si>
    <t>860-3374</t>
    <phoneticPr fontId="3" type="noConversion"/>
  </si>
  <si>
    <t>선구지구 연안정비사업</t>
    <phoneticPr fontId="3" type="noConversion"/>
  </si>
  <si>
    <t>남해군 남면 선구리 681-5 인근 해역</t>
    <phoneticPr fontId="3" type="noConversion"/>
  </si>
  <si>
    <t>이안제 설치 L=100m</t>
    <phoneticPr fontId="3" type="noConversion"/>
  </si>
  <si>
    <t>대량항 어촌신활력증진사업</t>
    <phoneticPr fontId="3" type="noConversion"/>
  </si>
  <si>
    <t>남해군 상주면 양아리 911-3</t>
    <phoneticPr fontId="3" type="noConversion"/>
  </si>
  <si>
    <t>선착장 연장  L=20m</t>
    <phoneticPr fontId="3" type="noConversion"/>
  </si>
  <si>
    <t>26.1월</t>
    <phoneticPr fontId="3" type="noConversion"/>
  </si>
  <si>
    <t>26.12월</t>
    <phoneticPr fontId="3" type="noConversion"/>
  </si>
  <si>
    <t>두모항 피항지 TTP설치 사업</t>
    <phoneticPr fontId="3" type="noConversion"/>
  </si>
  <si>
    <t>남해군 상주면 양아리 1313-2 두모항 일원</t>
    <phoneticPr fontId="3" type="noConversion"/>
  </si>
  <si>
    <t>T.T.P. 보강 L=60m</t>
    <phoneticPr fontId="3" type="noConversion"/>
  </si>
  <si>
    <t>860-3374</t>
  </si>
  <si>
    <t>천포항 재해예방사업</t>
    <phoneticPr fontId="3" type="noConversion"/>
  </si>
  <si>
    <t>창선면 가인리 10-7</t>
    <phoneticPr fontId="3" type="noConversion"/>
  </si>
  <si>
    <t>방파제 연장 L=25m</t>
    <phoneticPr fontId="3" type="noConversion"/>
  </si>
  <si>
    <t>25. 12월</t>
    <phoneticPr fontId="3" type="noConversion"/>
  </si>
  <si>
    <t>26. 1월</t>
    <phoneticPr fontId="3" type="noConversion"/>
  </si>
  <si>
    <t>26.8월</t>
    <phoneticPr fontId="3" type="noConversion"/>
  </si>
  <si>
    <t>안도영</t>
    <phoneticPr fontId="3" type="noConversion"/>
  </si>
  <si>
    <t>860-3077</t>
    <phoneticPr fontId="3" type="noConversion"/>
  </si>
  <si>
    <t>조도 하수처리시설 설치사업</t>
    <phoneticPr fontId="3" type="noConversion"/>
  </si>
  <si>
    <t>남해군 미조면 미조리 조도섬</t>
    <phoneticPr fontId="3" type="noConversion"/>
  </si>
  <si>
    <t>하수처리장 50㎥/일</t>
    <phoneticPr fontId="3" type="noConversion"/>
  </si>
  <si>
    <t>복병항 접안시설 정비사업</t>
    <phoneticPr fontId="3" type="noConversion"/>
  </si>
  <si>
    <t>남해군 삼동면 금송리 142-9</t>
    <phoneticPr fontId="3" type="noConversion"/>
  </si>
  <si>
    <t>금포항 복합다기능 부잔교 설치사업</t>
    <phoneticPr fontId="3" type="noConversion"/>
  </si>
  <si>
    <t>남해군 상주면 상주리 128-5</t>
    <phoneticPr fontId="3" type="noConversion"/>
  </si>
  <si>
    <t>고순항 복합다기능 부잔교 설치사업</t>
    <phoneticPr fontId="3" type="noConversion"/>
  </si>
  <si>
    <t>남해군 창선면 율도리 770-10</t>
    <phoneticPr fontId="3" type="noConversion"/>
  </si>
  <si>
    <t>염해항 복합다기능 부잔교 설치사업</t>
    <phoneticPr fontId="3" type="noConversion"/>
  </si>
  <si>
    <t>남해군 서면 남상리 1791-8</t>
    <phoneticPr fontId="3" type="noConversion"/>
  </si>
  <si>
    <t>서상항 방파제 보강사업</t>
    <phoneticPr fontId="3" type="noConversion"/>
  </si>
  <si>
    <t>서면 서상리 1316-5</t>
    <phoneticPr fontId="3" type="noConversion"/>
  </si>
  <si>
    <t>T.T.P. 보강 L=30m</t>
    <phoneticPr fontId="3" type="noConversion"/>
  </si>
  <si>
    <t>김홍범</t>
    <phoneticPr fontId="3" type="noConversion"/>
  </si>
  <si>
    <t>860-3239</t>
    <phoneticPr fontId="3" type="noConversion"/>
  </si>
  <si>
    <t>남해군 봉전지구 뉴빌리지 주차장 조성공사</t>
    <phoneticPr fontId="3" type="noConversion"/>
  </si>
  <si>
    <t>남해읍 아산리 342-1번지 일원</t>
    <phoneticPr fontId="3" type="noConversion"/>
  </si>
  <si>
    <t>주차장 조성(A=648㎡)</t>
    <phoneticPr fontId="3" type="noConversion"/>
  </si>
  <si>
    <t>2026. 1월 (계획)</t>
    <phoneticPr fontId="3" type="noConversion"/>
  </si>
  <si>
    <t>남해군 뉴빌리지 봉전마을마당 조성공사</t>
    <phoneticPr fontId="3" type="noConversion"/>
  </si>
  <si>
    <t>남해읍 아산리 350-10번지 일원</t>
    <phoneticPr fontId="3" type="noConversion"/>
  </si>
  <si>
    <t>마을마당 조성(A=2,017㎡)</t>
    <phoneticPr fontId="3" type="noConversion"/>
  </si>
  <si>
    <t>2026. 7월 (계획)</t>
    <phoneticPr fontId="3" type="noConversion"/>
  </si>
  <si>
    <t>문화체육과</t>
    <phoneticPr fontId="3" type="noConversion"/>
  </si>
  <si>
    <t>하창민</t>
    <phoneticPr fontId="3" type="noConversion"/>
  </si>
  <si>
    <t>860-8663</t>
    <phoneticPr fontId="3" type="noConversion"/>
  </si>
  <si>
    <t>고려대장경 파크골프장 조성사업</t>
    <phoneticPr fontId="3" type="noConversion"/>
  </si>
  <si>
    <t>고현면 1874</t>
    <phoneticPr fontId="3" type="noConversion"/>
  </si>
  <si>
    <t>파크골프장 18홀</t>
    <phoneticPr fontId="3" type="noConversion"/>
  </si>
  <si>
    <t>2027. 7월</t>
    <phoneticPr fontId="3" type="noConversion"/>
  </si>
  <si>
    <t>삼동 공설운동장 조성사업</t>
    <phoneticPr fontId="3" type="noConversion"/>
  </si>
  <si>
    <t>삼동면 1109</t>
    <phoneticPr fontId="3" type="noConversion"/>
  </si>
  <si>
    <t>다목적구장 8,214m2,
파크골프장 18홀</t>
    <phoneticPr fontId="3" type="noConversion"/>
  </si>
  <si>
    <t>고경훈</t>
    <phoneticPr fontId="3" type="noConversion"/>
  </si>
  <si>
    <t>860-8664</t>
    <phoneticPr fontId="3" type="noConversion"/>
  </si>
  <si>
    <t>남해스포츠파크 야구장 위험시설 정비공사</t>
    <phoneticPr fontId="3" type="noConversion"/>
  </si>
  <si>
    <t>서면 서상리 1182-11</t>
    <phoneticPr fontId="3" type="noConversion"/>
  </si>
  <si>
    <t>야구장 정비 8,750m2</t>
    <phoneticPr fontId="3" type="noConversion"/>
  </si>
  <si>
    <t>남면 공설운동장 트랙 교체공사</t>
    <phoneticPr fontId="3" type="noConversion"/>
  </si>
  <si>
    <t>남면 당항리 1329-2</t>
    <phoneticPr fontId="3" type="noConversion"/>
  </si>
  <si>
    <t>트랙 교체 4,990m2</t>
    <phoneticPr fontId="3" type="noConversion"/>
  </si>
  <si>
    <t>남해스포츠파크 공공체육시설 정비사업</t>
    <phoneticPr fontId="3" type="noConversion"/>
  </si>
  <si>
    <t>천연잔디 교체 2면 실시설계용역</t>
    <phoneticPr fontId="3" type="noConversion"/>
  </si>
  <si>
    <t>2027. 9월</t>
    <phoneticPr fontId="3" type="noConversion"/>
  </si>
  <si>
    <t>김성훈</t>
    <phoneticPr fontId="3" type="noConversion"/>
  </si>
  <si>
    <t>860-3303</t>
  </si>
  <si>
    <t>동비구저수지 개보수공사</t>
    <phoneticPr fontId="3" type="noConversion"/>
  </si>
  <si>
    <t>설천면 비란리 443번지 일원</t>
    <phoneticPr fontId="3" type="noConversion"/>
  </si>
  <si>
    <t>제당정비 -1식</t>
    <phoneticPr fontId="3" type="noConversion"/>
  </si>
  <si>
    <t>실시설계중</t>
    <phoneticPr fontId="3" type="noConversion"/>
  </si>
  <si>
    <t>금양저수지 개보수공사</t>
    <phoneticPr fontId="3" type="noConversion"/>
  </si>
  <si>
    <t>상주면 상주리 873번지 일원</t>
    <phoneticPr fontId="3" type="noConversion"/>
  </si>
  <si>
    <t>용수로</t>
    <phoneticPr fontId="3" type="noConversion"/>
  </si>
  <si>
    <t>중리지구 구거(용수로) 정비공사</t>
    <phoneticPr fontId="3" type="noConversion"/>
  </si>
  <si>
    <t>서면 남상리 1806-3번지 일원</t>
    <phoneticPr fontId="3" type="noConversion"/>
  </si>
  <si>
    <t>용수로 정비 L=250m</t>
    <phoneticPr fontId="3" type="noConversion"/>
  </si>
  <si>
    <t>박중석</t>
    <phoneticPr fontId="3" type="noConversion"/>
  </si>
  <si>
    <t>860-3315</t>
  </si>
  <si>
    <t>농어촌도로 남해읍 204호(신촌) 선형개선공사</t>
    <phoneticPr fontId="3" type="noConversion"/>
  </si>
  <si>
    <t>남해군 남해읍 서변리 255-5번지 일원</t>
    <phoneticPr fontId="3" type="noConversion"/>
  </si>
  <si>
    <t>농어촌도로 선형개선L=260m</t>
    <phoneticPr fontId="3" type="noConversion"/>
  </si>
  <si>
    <t>2025. 12. 5.</t>
    <phoneticPr fontId="3" type="noConversion"/>
  </si>
  <si>
    <t>2027. 5. 3.</t>
    <phoneticPr fontId="3" type="noConversion"/>
  </si>
  <si>
    <t>난음지구 위험도로 개선공사</t>
    <phoneticPr fontId="3" type="noConversion"/>
  </si>
  <si>
    <t>남해군 이동면 난음리 1032-5번지 일원</t>
    <phoneticPr fontId="3" type="noConversion"/>
  </si>
  <si>
    <t>위험도로 개선
L=1,440m, B=8.0m</t>
    <phoneticPr fontId="3" type="noConversion"/>
  </si>
  <si>
    <t>소량지구 위험도로 개선공사</t>
    <phoneticPr fontId="3" type="noConversion"/>
  </si>
  <si>
    <t>남해군 남해읍 서변리 255-7번지 일원</t>
  </si>
  <si>
    <t>위험도로 개선
L=800m, B=8.0m</t>
    <phoneticPr fontId="3" type="noConversion"/>
  </si>
  <si>
    <t>김영화</t>
    <phoneticPr fontId="3" type="noConversion"/>
  </si>
  <si>
    <t>860-3454</t>
    <phoneticPr fontId="3" type="noConversion"/>
  </si>
  <si>
    <t>남해읍 북변 공영주차장 조성</t>
    <phoneticPr fontId="3" type="noConversion"/>
  </si>
  <si>
    <t>남해읍 북변리 76-1</t>
    <phoneticPr fontId="3" type="noConversion"/>
  </si>
  <si>
    <t>김은환</t>
    <phoneticPr fontId="3" type="noConversion"/>
  </si>
  <si>
    <t>860-8828</t>
    <phoneticPr fontId="3" type="noConversion"/>
  </si>
  <si>
    <t>남해군 농어촌생활용수 개발사업(서면, 삼동면)</t>
    <phoneticPr fontId="3" type="noConversion"/>
  </si>
  <si>
    <t>남해군 일원</t>
    <phoneticPr fontId="3" type="noConversion"/>
  </si>
  <si>
    <t>상수관로 매설 L=20km</t>
    <phoneticPr fontId="3" type="noConversion"/>
  </si>
  <si>
    <t>2025.5월</t>
    <phoneticPr fontId="3" type="noConversion"/>
  </si>
  <si>
    <t>봉성지구 노후상수관망 정비사업</t>
    <phoneticPr fontId="3" type="noConversion"/>
  </si>
  <si>
    <t>남해읍 봉성지구</t>
    <phoneticPr fontId="3" type="noConversion"/>
  </si>
  <si>
    <t xml:space="preserve">상수관로 교체 L=1.0km </t>
    <phoneticPr fontId="3" type="noConversion"/>
  </si>
  <si>
    <t>주민행복과</t>
    <phoneticPr fontId="3" type="noConversion"/>
  </si>
  <si>
    <t>정선화</t>
    <phoneticPr fontId="3" type="noConversion"/>
  </si>
  <si>
    <t>860-3848</t>
    <phoneticPr fontId="3" type="noConversion"/>
  </si>
  <si>
    <t>공사</t>
    <phoneticPr fontId="3" type="noConversion"/>
  </si>
  <si>
    <t>남해군 다가치키움센터 내부인테리어 공사</t>
    <phoneticPr fontId="3" type="noConversion"/>
  </si>
  <si>
    <t>남해군 남해읍 아산리 426-3</t>
    <phoneticPr fontId="3" type="noConversion"/>
  </si>
  <si>
    <t>내부인테리어 공사 1식</t>
    <phoneticPr fontId="3" type="noConversion"/>
  </si>
  <si>
    <t>하동군</t>
    <phoneticPr fontId="3" type="noConversion"/>
  </si>
  <si>
    <t>심창현</t>
    <phoneticPr fontId="3" type="noConversion"/>
  </si>
  <si>
    <t>880-2236</t>
    <phoneticPr fontId="3" type="noConversion"/>
  </si>
  <si>
    <t>경전문화공유마을 마방문화마당 조성공사</t>
    <phoneticPr fontId="3" type="noConversion"/>
  </si>
  <si>
    <t>하동군 하동읍 읍내리
1022-1 일원</t>
    <phoneticPr fontId="3" type="noConversion"/>
  </si>
  <si>
    <t>정원 조성 2개소, 
인도 정비 L=348m</t>
    <phoneticPr fontId="3" type="noConversion"/>
  </si>
  <si>
    <t>하동군</t>
  </si>
  <si>
    <t>이광원</t>
  </si>
  <si>
    <t>880-6964</t>
    <phoneticPr fontId="3" type="noConversion"/>
  </si>
  <si>
    <t>의료시설</t>
  </si>
  <si>
    <t>하동군 보건의료원 건립사업</t>
    <phoneticPr fontId="3" type="noConversion"/>
  </si>
  <si>
    <t>하동군 하동읍 읍내리 
149-1 일원</t>
    <phoneticPr fontId="3" type="noConversion"/>
  </si>
  <si>
    <t>의료시설 리모델링, 증축
(연면적 6,321.90㎡)</t>
  </si>
  <si>
    <t>남영준</t>
  </si>
  <si>
    <t>880-6966</t>
    <phoneticPr fontId="3" type="noConversion"/>
  </si>
  <si>
    <t>공동주택</t>
  </si>
  <si>
    <t>청년가족 맞춤주택 조성사업</t>
    <phoneticPr fontId="3" type="noConversion"/>
  </si>
  <si>
    <t>하동군 하동읍 비파리 
360-3 일원</t>
    <phoneticPr fontId="3" type="noConversion"/>
  </si>
  <si>
    <t>공동주택 24세대 건립
(연면적 2,492.84㎡)</t>
  </si>
  <si>
    <t>2027. 04.</t>
    <phoneticPr fontId="3" type="noConversion"/>
  </si>
  <si>
    <t>신영현</t>
    <phoneticPr fontId="3" type="noConversion"/>
  </si>
  <si>
    <t>880-6953</t>
    <phoneticPr fontId="3" type="noConversion"/>
  </si>
  <si>
    <t>해체</t>
    <phoneticPr fontId="3" type="noConversion"/>
  </si>
  <si>
    <t>진교면 평당지구 농촌공간정비사업</t>
    <phoneticPr fontId="3" type="noConversion"/>
  </si>
  <si>
    <t>하동군 진교면 고룡리 640 일원</t>
    <phoneticPr fontId="3" type="noConversion"/>
  </si>
  <si>
    <t>건축물 해체
A=1,170㎡</t>
    <phoneticPr fontId="3" type="noConversion"/>
  </si>
  <si>
    <t>오예솔</t>
    <phoneticPr fontId="3" type="noConversion"/>
  </si>
  <si>
    <t>880-6974</t>
    <phoneticPr fontId="3" type="noConversion"/>
  </si>
  <si>
    <t>북천면 이명지구 농촌공간정비사업</t>
    <phoneticPr fontId="3" type="noConversion"/>
  </si>
  <si>
    <t>하동군 북천면 직전리 이명마을 일원</t>
    <phoneticPr fontId="3" type="noConversion"/>
  </si>
  <si>
    <t>건축물 해체</t>
    <phoneticPr fontId="3" type="noConversion"/>
  </si>
  <si>
    <t>주민공동이용시설</t>
    <phoneticPr fontId="3" type="noConversion"/>
  </si>
  <si>
    <t>수도사업과</t>
    <phoneticPr fontId="3" type="noConversion"/>
  </si>
  <si>
    <t>안태근</t>
    <phoneticPr fontId="3" type="noConversion"/>
  </si>
  <si>
    <t>880-2593</t>
    <phoneticPr fontId="3" type="noConversion"/>
  </si>
  <si>
    <t>횡천면 중앙마을 급수구역 확장공사</t>
    <phoneticPr fontId="3" type="noConversion"/>
  </si>
  <si>
    <t>하동군 횡천면 일원</t>
    <phoneticPr fontId="3" type="noConversion"/>
  </si>
  <si>
    <t>급수관로 매설 L=5.0km</t>
    <phoneticPr fontId="3" type="noConversion"/>
  </si>
  <si>
    <t>고전면 신덕마을 급수구역 확장공사</t>
    <phoneticPr fontId="3" type="noConversion"/>
  </si>
  <si>
    <t>하동군 고전면 일원</t>
    <phoneticPr fontId="3" type="noConversion"/>
  </si>
  <si>
    <t>급수관로 매설 L=1.5km</t>
    <phoneticPr fontId="3" type="noConversion"/>
  </si>
  <si>
    <t>북천면 가평마을 급수구역 확장공사</t>
    <phoneticPr fontId="3" type="noConversion"/>
  </si>
  <si>
    <t>하동군 북천면 일원</t>
    <phoneticPr fontId="3" type="noConversion"/>
  </si>
  <si>
    <t>급수관로 매설 L=3.5km</t>
    <phoneticPr fontId="3" type="noConversion"/>
  </si>
  <si>
    <t>북천면 사평마을 급수구역 확장공사</t>
    <phoneticPr fontId="3" type="noConversion"/>
  </si>
  <si>
    <t>북천면 모성마을 급수구역 확장공사</t>
    <phoneticPr fontId="3" type="noConversion"/>
  </si>
  <si>
    <t>급수관로 매설 L=2.0km</t>
    <phoneticPr fontId="3" type="noConversion"/>
  </si>
  <si>
    <t>양보면 상쌍마을 급수구역 확장공사</t>
    <phoneticPr fontId="3" type="noConversion"/>
  </si>
  <si>
    <t>하동군 양보면 일원</t>
    <phoneticPr fontId="3" type="noConversion"/>
  </si>
  <si>
    <t>양보면 하장암마을 급수구역 확장공사</t>
    <phoneticPr fontId="3" type="noConversion"/>
  </si>
  <si>
    <t>급수관로 매설 L=2.5km</t>
    <phoneticPr fontId="3" type="noConversion"/>
  </si>
  <si>
    <t>양보면 중하쌍마을 급수구역 확장공사</t>
    <phoneticPr fontId="3" type="noConversion"/>
  </si>
  <si>
    <t>급수관로 매설 L=3.0km</t>
    <phoneticPr fontId="3" type="noConversion"/>
  </si>
  <si>
    <t>이상록</t>
    <phoneticPr fontId="3" type="noConversion"/>
  </si>
  <si>
    <t>880-2594</t>
    <phoneticPr fontId="3" type="noConversion"/>
  </si>
  <si>
    <t>악양 덕기 소규모수도시설 개량사업</t>
    <phoneticPr fontId="3" type="noConversion"/>
  </si>
  <si>
    <t>하동군 악양면 일원</t>
    <phoneticPr fontId="3" type="noConversion"/>
  </si>
  <si>
    <t>관료교체 L=2.0km</t>
    <phoneticPr fontId="3" type="noConversion"/>
  </si>
  <si>
    <t>옥종 오율 소규모수도시설 개량사업</t>
    <phoneticPr fontId="3" type="noConversion"/>
  </si>
  <si>
    <t>관료교체 L=2.5km</t>
    <phoneticPr fontId="3" type="noConversion"/>
  </si>
  <si>
    <t>김형수</t>
    <phoneticPr fontId="3" type="noConversion"/>
  </si>
  <si>
    <t>880-2603</t>
    <phoneticPr fontId="3" type="noConversion"/>
  </si>
  <si>
    <t>악양옥종고전지구 하수관로 정비사업</t>
    <phoneticPr fontId="3" type="noConversion"/>
  </si>
  <si>
    <t>하동군 악양면, 옥종면, 고전면</t>
    <phoneticPr fontId="3" type="noConversion"/>
  </si>
  <si>
    <t>하수처리시설 증설 Q=60㎥/일
하수관로 L=20.5km
배수설비 360가구 등</t>
    <phoneticPr fontId="3" type="noConversion"/>
  </si>
  <si>
    <t>2023.07. : 1차분 착공
2024.03. : 2차분 착공
2024.06. : 3차분 착공 
2025.03. : 4차분 착공
2025.06. : 5차분 착공
2026.01. : 6차분 착공</t>
    <phoneticPr fontId="3" type="noConversion"/>
  </si>
  <si>
    <t>화정지구 농어촌마을하수도 정비사업</t>
    <phoneticPr fontId="3" type="noConversion"/>
  </si>
  <si>
    <t>하동군 북천면</t>
    <phoneticPr fontId="3" type="noConversion"/>
  </si>
  <si>
    <t>하수처리시설 신설 Q=60㎥/일
하수관로 L=7.15km
배수설비 179가구 등</t>
    <phoneticPr fontId="3" type="noConversion"/>
  </si>
  <si>
    <t>2024.09. : 1차분 착공
2025.03. : 2차분 착공
2025.05. : 3차분 착공
2026.01. : 4차분 착공</t>
    <phoneticPr fontId="3" type="noConversion"/>
  </si>
  <si>
    <t>2024. 09.</t>
    <phoneticPr fontId="3" type="noConversion"/>
  </si>
  <si>
    <t>2027. 01.</t>
    <phoneticPr fontId="3" type="noConversion"/>
  </si>
  <si>
    <t>김종주</t>
    <phoneticPr fontId="3" type="noConversion"/>
  </si>
  <si>
    <t>880-2605</t>
    <phoneticPr fontId="3" type="noConversion"/>
  </si>
  <si>
    <t>금남 소규모하수처리시설 개량사업</t>
    <phoneticPr fontId="3" type="noConversion"/>
  </si>
  <si>
    <t>하동군 금남면 노량리 713-1</t>
    <phoneticPr fontId="3" type="noConversion"/>
  </si>
  <si>
    <t>하수처리시설 개량 Q=400㎥/일</t>
    <phoneticPr fontId="3" type="noConversion"/>
  </si>
  <si>
    <t>2025.12. : 1차분 착공
2026.02. : 2차분 착공</t>
    <phoneticPr fontId="3" type="noConversion"/>
  </si>
  <si>
    <t>천정길</t>
    <phoneticPr fontId="3" type="noConversion"/>
  </si>
  <si>
    <t>880-2538</t>
    <phoneticPr fontId="3" type="noConversion"/>
  </si>
  <si>
    <t>국가하천 평사리 공원 외 6개소 환경정비공사</t>
    <phoneticPr fontId="3" type="noConversion"/>
  </si>
  <si>
    <t>경남 하동군 악양면 평사리 ~ 금성면 고포리 일원</t>
    <phoneticPr fontId="3" type="noConversion"/>
  </si>
  <si>
    <t>예초작업
L=10km, B=12m</t>
    <phoneticPr fontId="3" type="noConversion"/>
  </si>
  <si>
    <t>정희석</t>
    <phoneticPr fontId="3" type="noConversion"/>
  </si>
  <si>
    <t>880-2445</t>
    <phoneticPr fontId="3" type="noConversion"/>
  </si>
  <si>
    <t>수상</t>
    <phoneticPr fontId="3" type="noConversion"/>
  </si>
  <si>
    <t>복합다기능 부잔교 설치사업(자체)</t>
    <phoneticPr fontId="3" type="noConversion"/>
  </si>
  <si>
    <t>금성면 고포항
금성면 나팔항</t>
    <phoneticPr fontId="3" type="noConversion"/>
  </si>
  <si>
    <t>부잔교설치 2EA</t>
    <phoneticPr fontId="3" type="noConversion"/>
  </si>
  <si>
    <t>해양수산과</t>
  </si>
  <si>
    <t>천정길</t>
  </si>
  <si>
    <t>경남 하동군 악양면 평사리 ~ 금성면 고포리 일원</t>
  </si>
  <si>
    <t>예초작업
L=10km, B=12m</t>
  </si>
  <si>
    <t>양창근</t>
    <phoneticPr fontId="3" type="noConversion"/>
  </si>
  <si>
    <t>880-2503</t>
    <phoneticPr fontId="3" type="noConversion"/>
  </si>
  <si>
    <t>구거</t>
    <phoneticPr fontId="3" type="noConversion"/>
  </si>
  <si>
    <t>악양 입석리 구거 석축붕괴 재해복구사업</t>
    <phoneticPr fontId="3" type="noConversion"/>
  </si>
  <si>
    <t>하동군 악양면 입석리 일원</t>
    <phoneticPr fontId="3" type="noConversion"/>
  </si>
  <si>
    <t>재해복구 1식</t>
    <phoneticPr fontId="3" type="noConversion"/>
  </si>
  <si>
    <t>실시설계 중</t>
    <phoneticPr fontId="3" type="noConversion"/>
  </si>
  <si>
    <t>옥종면 양구마을 농로 1 재해복구사업</t>
    <phoneticPr fontId="3" type="noConversion"/>
  </si>
  <si>
    <t>하동군 옥종면 양구리 일원</t>
    <phoneticPr fontId="3" type="noConversion"/>
  </si>
  <si>
    <t>안길</t>
    <phoneticPr fontId="3" type="noConversion"/>
  </si>
  <si>
    <t>횡천 애치지구 마을안길 사면유실 재해복구사업</t>
    <phoneticPr fontId="3" type="noConversion"/>
  </si>
  <si>
    <t>하동군 횡천면 애치리 일원</t>
    <phoneticPr fontId="3" type="noConversion"/>
  </si>
  <si>
    <t>청암면 묵계지구 안길 붕괴 재해복구사업</t>
    <phoneticPr fontId="3" type="noConversion"/>
  </si>
  <si>
    <t>하동군 청암면 묵계리 일원</t>
    <phoneticPr fontId="3" type="noConversion"/>
  </si>
  <si>
    <t>악양면 동매지구 구거 축대붕괴 재해복구사업</t>
    <phoneticPr fontId="3" type="noConversion"/>
  </si>
  <si>
    <t>하동군 악양면 동매리 일원</t>
    <phoneticPr fontId="3" type="noConversion"/>
  </si>
  <si>
    <t>안전교통과</t>
    <phoneticPr fontId="3" type="noConversion"/>
  </si>
  <si>
    <t>한동훈</t>
    <phoneticPr fontId="3" type="noConversion"/>
  </si>
  <si>
    <t>880-2253</t>
    <phoneticPr fontId="3" type="noConversion"/>
  </si>
  <si>
    <t xml:space="preserve"> 운수6지구 급경사지 정비사업</t>
    <phoneticPr fontId="3" type="noConversion"/>
  </si>
  <si>
    <t>하동군 화개면 운수리</t>
    <phoneticPr fontId="3" type="noConversion"/>
  </si>
  <si>
    <t>U형측구 L=270m
옹벽설치 L=134.8m</t>
    <phoneticPr fontId="3" type="noConversion"/>
  </si>
  <si>
    <t>두곡마을 급경사지 붕괴위험지역 정비사업</t>
    <phoneticPr fontId="3" type="noConversion"/>
  </si>
  <si>
    <t>하동군 하동읍 두곡리</t>
    <phoneticPr fontId="3" type="noConversion"/>
  </si>
  <si>
    <t>법면보호공 설치
 A=1,447㎡</t>
    <phoneticPr fontId="3" type="noConversion"/>
  </si>
  <si>
    <t>화창민</t>
    <phoneticPr fontId="3" type="noConversion"/>
  </si>
  <si>
    <t>880-2524</t>
    <phoneticPr fontId="3" type="noConversion"/>
  </si>
  <si>
    <t>적량 국지도58호선 선형개량사업</t>
    <phoneticPr fontId="3" type="noConversion"/>
  </si>
  <si>
    <t>하동군 적량면 동산리 일원</t>
    <phoneticPr fontId="3" type="noConversion"/>
  </si>
  <si>
    <t>도로 선형개량 L=200m</t>
    <phoneticPr fontId="3" type="noConversion"/>
  </si>
  <si>
    <t>이석우</t>
    <phoneticPr fontId="3" type="noConversion"/>
  </si>
  <si>
    <t>880-2526</t>
    <phoneticPr fontId="3" type="noConversion"/>
  </si>
  <si>
    <t>하동읍 읍내 인도정비사업</t>
    <phoneticPr fontId="3" type="noConversion"/>
  </si>
  <si>
    <t>하동군 하동읍 읍내리 일원</t>
    <phoneticPr fontId="3" type="noConversion"/>
  </si>
  <si>
    <t>인도 정비 1식</t>
    <phoneticPr fontId="3" type="noConversion"/>
  </si>
  <si>
    <t>금성 군도16호선 아스콘 재포장공사</t>
    <phoneticPr fontId="3" type="noConversion"/>
  </si>
  <si>
    <t>하동군 금성면 갈사리 일원</t>
    <phoneticPr fontId="3" type="noConversion"/>
  </si>
  <si>
    <t>아스콘 재포장</t>
    <phoneticPr fontId="3" type="noConversion"/>
  </si>
  <si>
    <t>진교 고룡리 도로보수공사</t>
    <phoneticPr fontId="3" type="noConversion"/>
  </si>
  <si>
    <t>하동군 진교면 교룡리 일원</t>
    <phoneticPr fontId="3" type="noConversion"/>
  </si>
  <si>
    <t>진교 농어촌도로203호선 재포장공사</t>
    <phoneticPr fontId="3" type="noConversion"/>
  </si>
  <si>
    <t>하동 도시계획도로(소로3-16호선)정비공사</t>
    <phoneticPr fontId="3" type="noConversion"/>
  </si>
  <si>
    <t>보강토 옹벽 보수 1식</t>
    <phoneticPr fontId="3" type="noConversion"/>
  </si>
  <si>
    <t>손현준</t>
    <phoneticPr fontId="3" type="noConversion"/>
  </si>
  <si>
    <t>옥종 도시계획도로(소류1류-3)인도 정비공사</t>
    <phoneticPr fontId="3" type="noConversion"/>
  </si>
  <si>
    <t>하동군 옥종면 청룡리 일원</t>
    <phoneticPr fontId="3" type="noConversion"/>
  </si>
  <si>
    <t>인도 개설 L=150m</t>
    <phoneticPr fontId="3" type="noConversion"/>
  </si>
  <si>
    <t>군도8호선(청암지구)재해복구사업</t>
    <phoneticPr fontId="3" type="noConversion"/>
  </si>
  <si>
    <t>하동군 청암면 명호리 일원</t>
    <phoneticPr fontId="3" type="noConversion"/>
  </si>
  <si>
    <t>금화교 보수사업</t>
    <phoneticPr fontId="3" type="noConversion"/>
  </si>
  <si>
    <t>하동군 청암면 상이리 일원</t>
    <phoneticPr fontId="3" type="noConversion"/>
  </si>
  <si>
    <t>교량보수 1식</t>
    <phoneticPr fontId="3" type="noConversion"/>
  </si>
  <si>
    <t>배수장</t>
    <phoneticPr fontId="3" type="noConversion"/>
  </si>
  <si>
    <t>880-2533</t>
    <phoneticPr fontId="3" type="noConversion"/>
  </si>
  <si>
    <t>지방하천 선동천(고암지구) 재해복구사업</t>
    <phoneticPr fontId="3" type="noConversion"/>
  </si>
  <si>
    <t>재해복구사업 1식</t>
    <phoneticPr fontId="3" type="noConversion"/>
  </si>
  <si>
    <t>지방하천 덕천강(추동지구) 재해복구사업</t>
    <phoneticPr fontId="3" type="noConversion"/>
  </si>
  <si>
    <t>하동군 옥종면 대곡리 일원</t>
    <phoneticPr fontId="3" type="noConversion"/>
  </si>
  <si>
    <t>지방하천 신기천 재해복구사업</t>
    <phoneticPr fontId="3" type="noConversion"/>
  </si>
  <si>
    <t>하동군 화개면 부춘리 일원</t>
    <phoneticPr fontId="3" type="noConversion"/>
  </si>
  <si>
    <t>지방하천 호계천(병천지구) 재해복구사업</t>
    <phoneticPr fontId="3" type="noConversion"/>
  </si>
  <si>
    <t>하동군 옥종면 병천리 일원</t>
    <phoneticPr fontId="3" type="noConversion"/>
  </si>
  <si>
    <t>지방하천 여의천(전대지구)  재해복구사업</t>
    <phoneticPr fontId="3" type="noConversion"/>
  </si>
  <si>
    <t>하동군 횡천면 전대리 일원</t>
    <phoneticPr fontId="3" type="noConversion"/>
  </si>
  <si>
    <t>지방하천 악양천(정동지구) 재해복구사업</t>
    <phoneticPr fontId="3" type="noConversion"/>
  </si>
  <si>
    <t>하동군 악양면 정동리 일원</t>
    <phoneticPr fontId="3" type="noConversion"/>
  </si>
  <si>
    <t>지방하천 호계천(궁항지구) 재해복구사업</t>
    <phoneticPr fontId="3" type="noConversion"/>
  </si>
  <si>
    <t>하동군 옥종면 궁항리 일원</t>
    <phoneticPr fontId="3" type="noConversion"/>
  </si>
  <si>
    <t>지방하천 중이천 재해복구사업</t>
    <phoneticPr fontId="3" type="noConversion"/>
  </si>
  <si>
    <t>하동군 청암면 중이리 일원</t>
    <phoneticPr fontId="3" type="noConversion"/>
  </si>
  <si>
    <t>지방하천 횡천강(상이지구) 재해복구사업</t>
    <phoneticPr fontId="3" type="noConversion"/>
  </si>
  <si>
    <t>지방하천 위태천 재해복구사업</t>
    <phoneticPr fontId="3" type="noConversion"/>
  </si>
  <si>
    <t>하동군 옥종면 위태리 일원</t>
    <phoneticPr fontId="3" type="noConversion"/>
  </si>
  <si>
    <t>지방하천 대비천 재해복구사업</t>
    <phoneticPr fontId="3" type="noConversion"/>
  </si>
  <si>
    <t>하동군 화개면 정금리 일원</t>
    <phoneticPr fontId="3" type="noConversion"/>
  </si>
  <si>
    <t>지방하천 범왕천 재해복구사업</t>
    <phoneticPr fontId="3" type="noConversion"/>
  </si>
  <si>
    <t>하동군 화개면 범왕리 일원</t>
    <phoneticPr fontId="3" type="noConversion"/>
  </si>
  <si>
    <t>지방하천 상촌천 재해복구사업</t>
    <phoneticPr fontId="3" type="noConversion"/>
  </si>
  <si>
    <t>지방하천 두양천 재해복구사업</t>
    <phoneticPr fontId="3" type="noConversion"/>
  </si>
  <si>
    <t>호계천 개선복구사업</t>
    <phoneticPr fontId="3" type="noConversion"/>
  </si>
  <si>
    <t>지방하천 명호천 재해복구사업</t>
    <phoneticPr fontId="3" type="noConversion"/>
  </si>
  <si>
    <t>지방하천 노전천(정서지구) 재해복구사업</t>
    <phoneticPr fontId="3" type="noConversion"/>
  </si>
  <si>
    <t>하동군 악양면 정서리 일원</t>
    <phoneticPr fontId="3" type="noConversion"/>
  </si>
  <si>
    <t>지방하천 덕천강(두양지구) 재해복구사업</t>
    <phoneticPr fontId="3" type="noConversion"/>
  </si>
  <si>
    <t>김유비</t>
    <phoneticPr fontId="3" type="noConversion"/>
  </si>
  <si>
    <t>880-2534</t>
    <phoneticPr fontId="3" type="noConversion"/>
  </si>
  <si>
    <t>화개 백혜소하천 재해복구사업</t>
    <phoneticPr fontId="3" type="noConversion"/>
  </si>
  <si>
    <t>화개 검두소하천 재해복구사업</t>
    <phoneticPr fontId="3" type="noConversion"/>
  </si>
  <si>
    <t>청암 묵계소하천 재해복구사업</t>
    <phoneticPr fontId="3" type="noConversion"/>
  </si>
  <si>
    <t>악양 정서소하천 재해복구사업</t>
    <phoneticPr fontId="3" type="noConversion"/>
  </si>
  <si>
    <t>옥종 안시골소하천 재해복구사업</t>
    <phoneticPr fontId="3" type="noConversion"/>
  </si>
  <si>
    <t>하동군 옥종면 안계리 일원</t>
    <phoneticPr fontId="3" type="noConversion"/>
  </si>
  <si>
    <t>악양 동매소하천 재해복구사업</t>
    <phoneticPr fontId="3" type="noConversion"/>
  </si>
  <si>
    <t>악양 평촌소하천 재해복구사업</t>
    <phoneticPr fontId="3" type="noConversion"/>
  </si>
  <si>
    <t>하동군 악양면 등촌리 일원</t>
    <phoneticPr fontId="3" type="noConversion"/>
  </si>
  <si>
    <t>악양 매계소하천 재해복구사업</t>
    <phoneticPr fontId="3" type="noConversion"/>
  </si>
  <si>
    <t>하동군 악양면 매계리 일원</t>
    <phoneticPr fontId="3" type="noConversion"/>
  </si>
  <si>
    <t>옥종 내회신소하천 재해복구사업</t>
    <phoneticPr fontId="3" type="noConversion"/>
  </si>
  <si>
    <t>하동군 옥종면 회신리 일원</t>
    <phoneticPr fontId="3" type="noConversion"/>
  </si>
  <si>
    <t>옥종 재동소하천 재해복구사업</t>
    <phoneticPr fontId="3" type="noConversion"/>
  </si>
  <si>
    <t>산청군</t>
    <phoneticPr fontId="3" type="noConversion"/>
  </si>
  <si>
    <t>엄명성</t>
    <phoneticPr fontId="3" type="noConversion"/>
  </si>
  <si>
    <t>970-6183</t>
    <phoneticPr fontId="3" type="noConversion"/>
  </si>
  <si>
    <t>기타
(추모시설)</t>
    <phoneticPr fontId="3" type="noConversion"/>
  </si>
  <si>
    <t>산청함양사건 추모공원 위패봉안각 단청정비 공사</t>
    <phoneticPr fontId="3" type="noConversion"/>
  </si>
  <si>
    <t>산청군 금서면 화계오봉로 53</t>
    <phoneticPr fontId="3" type="noConversion"/>
  </si>
  <si>
    <t>1식(A=304㎡)</t>
    <phoneticPr fontId="3" type="noConversion"/>
  </si>
  <si>
    <t>한방항노화과</t>
  </si>
  <si>
    <t>전경인</t>
  </si>
  <si>
    <t>970-6642</t>
  </si>
  <si>
    <t>산청 동의보감 문화플랫폼 구축사업(가족체험시설)</t>
  </si>
  <si>
    <t>산청군 금서면 특리 1300-40</t>
  </si>
  <si>
    <t>가족체험시설 
(A=10,025㎡)</t>
  </si>
  <si>
    <t>박성진</t>
    <phoneticPr fontId="3" type="noConversion"/>
  </si>
  <si>
    <t>970-6404</t>
    <phoneticPr fontId="3" type="noConversion"/>
  </si>
  <si>
    <t>행복문화센터 건립사업</t>
    <phoneticPr fontId="3" type="noConversion"/>
  </si>
  <si>
    <t>산청군 산청읍 지리 327-4번지 일원</t>
    <phoneticPr fontId="3" type="noConversion"/>
  </si>
  <si>
    <t>행복문화센터 건립(1동, A=1,226㎡)</t>
    <phoneticPr fontId="3" type="noConversion"/>
  </si>
  <si>
    <t>문화체육과</t>
  </si>
  <si>
    <t>이다혜</t>
  </si>
  <si>
    <t>970-6432</t>
  </si>
  <si>
    <t>오부 가마실권역 축구장 조성사업</t>
  </si>
  <si>
    <t>오부면 중촌리 465-1번지 일원</t>
  </si>
  <si>
    <t>축구장 조성(국제규격 105m×68m) 조성 1식</t>
  </si>
  <si>
    <t>산청 반다비 체육센터 건립사업</t>
  </si>
  <si>
    <t>금서면 매촌리 67번지 일원</t>
  </si>
  <si>
    <t>반다비 체육센터 A=2,300㎡(수영장, 체력단련실)</t>
    <phoneticPr fontId="3" type="noConversion"/>
  </si>
  <si>
    <t>2029. 12월</t>
    <phoneticPr fontId="3" type="noConversion"/>
  </si>
  <si>
    <t>생초 공공파크골프장 조성사업</t>
  </si>
  <si>
    <t>생초면 신연리 798-3번지 일원</t>
  </si>
  <si>
    <t>파크골프장 36홀 A=52,260㎡</t>
  </si>
  <si>
    <t>이충재</t>
  </si>
  <si>
    <t>970-6413</t>
  </si>
  <si>
    <t>문화재보수</t>
  </si>
  <si>
    <t>외삼문 전면 해체보수</t>
  </si>
  <si>
    <t>산청군 단성면 배양길 16</t>
  </si>
  <si>
    <t>배산문 전면해체 보수</t>
  </si>
  <si>
    <t>김제훈</t>
    <phoneticPr fontId="3" type="noConversion"/>
  </si>
  <si>
    <t>970-8923</t>
    <phoneticPr fontId="3" type="noConversion"/>
  </si>
  <si>
    <t>대하 급경사지정비사업</t>
    <phoneticPr fontId="3" type="noConversion"/>
  </si>
  <si>
    <t>산청군 삼장리 대하리 산 98</t>
    <phoneticPr fontId="3" type="noConversion"/>
  </si>
  <si>
    <t>급경사지 정비 L=105m</t>
    <phoneticPr fontId="3" type="noConversion"/>
  </si>
  <si>
    <t>박동진
이두희
박지환
구성민</t>
    <phoneticPr fontId="3" type="noConversion"/>
  </si>
  <si>
    <t>970-6923
970-6924
970-6925
970-6926</t>
    <phoneticPr fontId="3" type="noConversion"/>
  </si>
  <si>
    <t>7.16.~20. 집중호우 산사태 복구사업</t>
    <phoneticPr fontId="3" type="noConversion"/>
  </si>
  <si>
    <t>산청읍 내리 외</t>
    <phoneticPr fontId="3" type="noConversion"/>
  </si>
  <si>
    <t>산사태 복구 320개소</t>
    <phoneticPr fontId="3" type="noConversion"/>
  </si>
  <si>
    <t>박동진</t>
    <phoneticPr fontId="3" type="noConversion"/>
  </si>
  <si>
    <t>970-6923</t>
    <phoneticPr fontId="3" type="noConversion"/>
  </si>
  <si>
    <t>7.16.~20. 집중호우 임도 복구사업</t>
    <phoneticPr fontId="3" type="noConversion"/>
  </si>
  <si>
    <t>산청읍 내수리 외</t>
    <phoneticPr fontId="3" type="noConversion"/>
  </si>
  <si>
    <t>임도 복구 14개소</t>
    <phoneticPr fontId="3" type="noConversion"/>
  </si>
  <si>
    <t>산림녹지과</t>
  </si>
  <si>
    <t>박동진</t>
  </si>
  <si>
    <t>간선임도 개설사업</t>
  </si>
  <si>
    <t>신등면 모례리 일원</t>
  </si>
  <si>
    <t>임도개설
L=1,000, B=4m</t>
  </si>
  <si>
    <t>970-6923</t>
  </si>
  <si>
    <t>산불진화임도 개설사업</t>
  </si>
  <si>
    <t>신안면 안봉리 일원</t>
  </si>
  <si>
    <t>정세영</t>
    <phoneticPr fontId="3" type="noConversion"/>
  </si>
  <si>
    <t>970-7132</t>
    <phoneticPr fontId="3" type="noConversion"/>
  </si>
  <si>
    <t>폐기물
처리시설</t>
    <phoneticPr fontId="3" type="noConversion"/>
  </si>
  <si>
    <t>소각장 내화물보수공사</t>
    <phoneticPr fontId="3" type="noConversion"/>
  </si>
  <si>
    <t>산청군 생비량면 진산로2192-103</t>
    <phoneticPr fontId="3" type="noConversion"/>
  </si>
  <si>
    <t>부정형 내화물(15,100㎏) 교체</t>
    <phoneticPr fontId="3" type="noConversion"/>
  </si>
  <si>
    <t>소각장 증기복수기 교체</t>
    <phoneticPr fontId="3" type="noConversion"/>
  </si>
  <si>
    <t xml:space="preserve">증기복수기(용량 2.2Gcal/h, 유량 2,300hg/hr) 교체 </t>
    <phoneticPr fontId="3" type="noConversion"/>
  </si>
  <si>
    <t>지역발전과</t>
    <phoneticPr fontId="3" type="noConversion"/>
  </si>
  <si>
    <t>김진경</t>
    <phoneticPr fontId="3" type="noConversion"/>
  </si>
  <si>
    <t>970-7312</t>
    <phoneticPr fontId="3" type="noConversion"/>
  </si>
  <si>
    <t>산청(수계정)공원 정비사업</t>
    <phoneticPr fontId="3" type="noConversion"/>
  </si>
  <si>
    <t>산청읍 산청리 일원</t>
    <phoneticPr fontId="3" type="noConversion"/>
  </si>
  <si>
    <t>공원조성 A=2,000㎡</t>
    <phoneticPr fontId="3" type="noConversion"/>
  </si>
  <si>
    <t>옥산지구 자연재해위험개선지구 정비사업</t>
    <phoneticPr fontId="3" type="noConversion"/>
  </si>
  <si>
    <t>산청읍 옥산리 일원</t>
    <phoneticPr fontId="3" type="noConversion"/>
  </si>
  <si>
    <t>도로조성 L=540m</t>
    <phoneticPr fontId="3" type="noConversion"/>
  </si>
  <si>
    <t>구주령</t>
    <phoneticPr fontId="3" type="noConversion"/>
  </si>
  <si>
    <t>970-6712</t>
    <phoneticPr fontId="3" type="noConversion"/>
  </si>
  <si>
    <t>소규모
공공시설</t>
    <phoneticPr fontId="3" type="noConversion"/>
  </si>
  <si>
    <t>산청 범학 세천 재해복구사업</t>
    <phoneticPr fontId="14" type="noConversion"/>
  </si>
  <si>
    <t>산청읍 범학리 일원</t>
    <phoneticPr fontId="3" type="noConversion"/>
  </si>
  <si>
    <t>세천복구
L=573.5m</t>
    <phoneticPr fontId="3" type="noConversion"/>
  </si>
  <si>
    <t>산청 내부 세천2 재해복구사업</t>
    <phoneticPr fontId="14" type="noConversion"/>
  </si>
  <si>
    <t>산청읍 부리 일원</t>
    <phoneticPr fontId="3" type="noConversion"/>
  </si>
  <si>
    <t>세천복구
L=511.9m</t>
    <phoneticPr fontId="3" type="noConversion"/>
  </si>
  <si>
    <t>산청 농로 세천 재해복구사업</t>
    <phoneticPr fontId="3" type="noConversion"/>
  </si>
  <si>
    <t>산청읍 내수리 일원</t>
    <phoneticPr fontId="3" type="noConversion"/>
  </si>
  <si>
    <t>농로 및 세천복구
L=217.6m</t>
    <phoneticPr fontId="3" type="noConversion"/>
  </si>
  <si>
    <t>산청 농로 세천 재해복구사업(2공구)</t>
  </si>
  <si>
    <t>세천복구
L=242.0m</t>
    <phoneticPr fontId="3" type="noConversion"/>
  </si>
  <si>
    <t>차황 철수 세천(2) 재해복구사업</t>
  </si>
  <si>
    <t>차황면 철수리 일원</t>
    <phoneticPr fontId="3" type="noConversion"/>
  </si>
  <si>
    <t>세천복구
L=258.2m</t>
    <phoneticPr fontId="3" type="noConversion"/>
  </si>
  <si>
    <t>차황 부암 세천 재해복구사업</t>
  </si>
  <si>
    <t>차황면 부리 일원</t>
    <phoneticPr fontId="3" type="noConversion"/>
  </si>
  <si>
    <t>세천복구
L=468.0m</t>
    <phoneticPr fontId="3" type="noConversion"/>
  </si>
  <si>
    <t>양곡 세천 재해복구사업</t>
  </si>
  <si>
    <t>차황면 양곡리 일원</t>
    <phoneticPr fontId="3" type="noConversion"/>
  </si>
  <si>
    <t>세천복구
L=1,112.0m</t>
    <phoneticPr fontId="3" type="noConversion"/>
  </si>
  <si>
    <t>시천 세천(신천리 80-7) 재해복구사업</t>
  </si>
  <si>
    <t>시천면 신천면 일원</t>
    <phoneticPr fontId="3" type="noConversion"/>
  </si>
  <si>
    <t>세천복구
L=310.0m</t>
    <phoneticPr fontId="3" type="noConversion"/>
  </si>
  <si>
    <t>청계마을 농로(청계리 268-6) 재해복구사업</t>
  </si>
  <si>
    <t>시천면 청계리 일원</t>
    <phoneticPr fontId="3" type="noConversion"/>
  </si>
  <si>
    <t>농로 복구
전석쌓기 A=1,262㎡, 
콘크리트포장 A=440㎡</t>
    <phoneticPr fontId="2" type="noConversion"/>
  </si>
  <si>
    <t>수산마을 세천(방목리 산 32-19) 재해복구사업</t>
  </si>
  <si>
    <t>단성면 방목리 일원</t>
    <phoneticPr fontId="3" type="noConversion"/>
  </si>
  <si>
    <t>세천 및안길 복구
L=750.0m</t>
    <phoneticPr fontId="3" type="noConversion"/>
  </si>
  <si>
    <t>석대마을 도로(방목리 937-19) 재해복구사업</t>
  </si>
  <si>
    <t>단석면 방목리 일원</t>
    <phoneticPr fontId="3" type="noConversion"/>
  </si>
  <si>
    <t>도로 복구
아스팔트 덧씌우기
 A=3,475㎡</t>
    <phoneticPr fontId="2" type="noConversion"/>
  </si>
  <si>
    <t>신안 안길(갈전리 93-9) 재해복구사업</t>
  </si>
  <si>
    <t>신안면 갈전리 일원</t>
    <phoneticPr fontId="3" type="noConversion"/>
  </si>
  <si>
    <t xml:space="preserve">안길 복구 
L=57.0m </t>
    <phoneticPr fontId="3" type="noConversion"/>
  </si>
  <si>
    <t>이교 세천 재해복구사업</t>
  </si>
  <si>
    <t>신등면 장천리 일원</t>
    <phoneticPr fontId="3" type="noConversion"/>
  </si>
  <si>
    <t>세천 복구 
L=500.0m</t>
    <phoneticPr fontId="3" type="noConversion"/>
  </si>
  <si>
    <t>이교 농로 재해복구사업</t>
  </si>
  <si>
    <t>농로 복구 
L=790.0m</t>
    <phoneticPr fontId="3" type="noConversion"/>
  </si>
  <si>
    <t>율현마을 안길(율현리 226 외) 재해복구사업</t>
  </si>
  <si>
    <t>신등면 율현리 일원</t>
    <phoneticPr fontId="3" type="noConversion"/>
  </si>
  <si>
    <t>세천 복구 
L=510.0m</t>
    <phoneticPr fontId="3" type="noConversion"/>
  </si>
  <si>
    <t>연산 농로 재해복구사업</t>
  </si>
  <si>
    <t>신등면 간공리 일원</t>
    <phoneticPr fontId="3" type="noConversion"/>
  </si>
  <si>
    <t>농로 복구 
L=422.0m</t>
    <phoneticPr fontId="3" type="noConversion"/>
  </si>
  <si>
    <t>원계안길(양전리 산63-6) 재해복구사업</t>
  </si>
  <si>
    <t>신등면 양전리 일원</t>
    <phoneticPr fontId="3" type="noConversion"/>
  </si>
  <si>
    <t>안길 복구 
L=530.0m</t>
    <phoneticPr fontId="3" type="noConversion"/>
  </si>
  <si>
    <t>간공 농로 재해복구사업</t>
  </si>
  <si>
    <t>농로 복구 
L=325.0m</t>
    <phoneticPr fontId="3" type="noConversion"/>
  </si>
  <si>
    <t>연산 세천 재해복구사업</t>
  </si>
  <si>
    <t>세천 복구 
L=316.0m</t>
    <phoneticPr fontId="3" type="noConversion"/>
  </si>
  <si>
    <t>법서 세천 재해복구사업</t>
  </si>
  <si>
    <t>신등면 평지리 일원</t>
    <phoneticPr fontId="3" type="noConversion"/>
  </si>
  <si>
    <t>세천 복구 
L=565.0m</t>
    <phoneticPr fontId="3" type="noConversion"/>
  </si>
  <si>
    <t>간공 세천 재해복구사업</t>
  </si>
  <si>
    <t>세천 복구 
L=327.0m</t>
    <phoneticPr fontId="3" type="noConversion"/>
  </si>
  <si>
    <t>김진구</t>
    <phoneticPr fontId="3" type="noConversion"/>
  </si>
  <si>
    <t>970-6722</t>
    <phoneticPr fontId="3" type="noConversion"/>
  </si>
  <si>
    <t>군도8호(산청읍 병정~내수지구) 수해복구공사</t>
  </si>
  <si>
    <t>산청군 산청읍 병정리 일원</t>
    <phoneticPr fontId="3" type="noConversion"/>
  </si>
  <si>
    <t>수해복구공사 L=560.0m</t>
    <phoneticPr fontId="3" type="noConversion"/>
  </si>
  <si>
    <t>군도8호(차황면 신기2지구) 수해복구공사 외 1개소</t>
    <phoneticPr fontId="3" type="noConversion"/>
  </si>
  <si>
    <t>산청군 차황면 신기리 일원</t>
    <phoneticPr fontId="3" type="noConversion"/>
  </si>
  <si>
    <t>수해복구공사 2공구</t>
    <phoneticPr fontId="3" type="noConversion"/>
  </si>
  <si>
    <t>군도26호선 율현2지구 수해복구공사</t>
    <phoneticPr fontId="3" type="noConversion"/>
  </si>
  <si>
    <t>산청군 신등면 율현리 일원</t>
    <phoneticPr fontId="3" type="noConversion"/>
  </si>
  <si>
    <t>수해복구공사 L=430.0m</t>
    <phoneticPr fontId="3" type="noConversion"/>
  </si>
  <si>
    <t>군도8호선(신등면 장천2지구) 수해복구공사</t>
  </si>
  <si>
    <t>산청군 신등면 장천리 일원</t>
    <phoneticPr fontId="3" type="noConversion"/>
  </si>
  <si>
    <t>수해복구공사 L=450.0m</t>
    <phoneticPr fontId="3" type="noConversion"/>
  </si>
  <si>
    <t>면도101호(단성면 사월1지구) 수해복구공사</t>
    <phoneticPr fontId="3" type="noConversion"/>
  </si>
  <si>
    <t>산청군 단성면 사월리 일원</t>
    <phoneticPr fontId="3" type="noConversion"/>
  </si>
  <si>
    <t>도로재해복구 L=112.5m</t>
    <phoneticPr fontId="3" type="noConversion"/>
  </si>
  <si>
    <t>이승영</t>
    <phoneticPr fontId="3" type="noConversion"/>
  </si>
  <si>
    <t>970-6723</t>
    <phoneticPr fontId="3" type="noConversion"/>
  </si>
  <si>
    <t>군도8호선(산청읍 가촌지구) 수해복구공사</t>
    <phoneticPr fontId="3" type="noConversion"/>
  </si>
  <si>
    <t>수해복구공사 L=600.0m</t>
    <phoneticPr fontId="3" type="noConversion"/>
  </si>
  <si>
    <t>군도8호(차황면 신기1지구) 외 3개소 수해복구사업</t>
    <phoneticPr fontId="3" type="noConversion"/>
  </si>
  <si>
    <t>수해복구공사 4공구 L=330.0m</t>
    <phoneticPr fontId="3" type="noConversion"/>
  </si>
  <si>
    <t>군도24호선(신안면 소둔철지구) 수해복구공사</t>
    <phoneticPr fontId="3" type="noConversion"/>
  </si>
  <si>
    <t>산청군 신안면 안봉리 일원</t>
    <phoneticPr fontId="3" type="noConversion"/>
  </si>
  <si>
    <t>도로재해복구 L=163.0m</t>
    <phoneticPr fontId="3" type="noConversion"/>
  </si>
  <si>
    <t>서승현</t>
    <phoneticPr fontId="3" type="noConversion"/>
  </si>
  <si>
    <t>970-6733</t>
    <phoneticPr fontId="3" type="noConversion"/>
  </si>
  <si>
    <t>척지 소하천 정비공사</t>
    <phoneticPr fontId="3" type="noConversion"/>
  </si>
  <si>
    <t>산청군 산청읍 척지리</t>
    <phoneticPr fontId="3" type="noConversion"/>
  </si>
  <si>
    <t>하천정비 L=500m</t>
    <phoneticPr fontId="3" type="noConversion"/>
  </si>
  <si>
    <t>운곡뒷골 소하천 정비공사</t>
    <phoneticPr fontId="3" type="noConversion"/>
  </si>
  <si>
    <t>산청군 산청읍 모고리</t>
    <phoneticPr fontId="3" type="noConversion"/>
  </si>
  <si>
    <t>하천정비 L=350m</t>
    <phoneticPr fontId="3" type="noConversion"/>
  </si>
  <si>
    <t>메기들 소하천 정비공사</t>
    <phoneticPr fontId="3" type="noConversion"/>
  </si>
  <si>
    <t>산청군 차황면 우사리</t>
    <phoneticPr fontId="3" type="noConversion"/>
  </si>
  <si>
    <t>어천 소하천 정비공사</t>
    <phoneticPr fontId="3" type="noConversion"/>
  </si>
  <si>
    <t>산청군 단성면 방목리</t>
    <phoneticPr fontId="3" type="noConversion"/>
  </si>
  <si>
    <t>홍대운</t>
    <phoneticPr fontId="3" type="noConversion"/>
  </si>
  <si>
    <t>970-6732</t>
    <phoneticPr fontId="3" type="noConversion"/>
  </si>
  <si>
    <t>율현천 재해복구사업</t>
    <phoneticPr fontId="3" type="noConversion"/>
  </si>
  <si>
    <t>산청군 신등면 모례리</t>
    <phoneticPr fontId="3" type="noConversion"/>
  </si>
  <si>
    <t>갈전천 재해복구사업</t>
    <phoneticPr fontId="3" type="noConversion"/>
  </si>
  <si>
    <t>산청군 신안면 중촌리</t>
    <phoneticPr fontId="3" type="noConversion"/>
  </si>
  <si>
    <t>하천정비 L=1,500m</t>
    <phoneticPr fontId="3" type="noConversion"/>
  </si>
  <si>
    <t>외송천 재해복구사업</t>
    <phoneticPr fontId="3" type="noConversion"/>
  </si>
  <si>
    <t>산청군 신안면 외송리</t>
    <phoneticPr fontId="3" type="noConversion"/>
  </si>
  <si>
    <t>하천정비 L=2,000m</t>
    <phoneticPr fontId="3" type="noConversion"/>
  </si>
  <si>
    <t>척지천 재해복구사업</t>
    <phoneticPr fontId="3" type="noConversion"/>
  </si>
  <si>
    <t>하천정비 L=2,500m</t>
    <phoneticPr fontId="3" type="noConversion"/>
  </si>
  <si>
    <t>남사천 재해복구사업</t>
    <phoneticPr fontId="3" type="noConversion"/>
  </si>
  <si>
    <t>산청군 단성면 입석리</t>
    <phoneticPr fontId="3" type="noConversion"/>
  </si>
  <si>
    <t>하천정비 L=1,800m</t>
    <phoneticPr fontId="3" type="noConversion"/>
  </si>
  <si>
    <t>중태천 재해복구사업</t>
    <phoneticPr fontId="3" type="noConversion"/>
  </si>
  <si>
    <t>산청군 시천면 중태리</t>
    <phoneticPr fontId="3" type="noConversion"/>
  </si>
  <si>
    <t>신등천 재해복사업</t>
    <phoneticPr fontId="3" type="noConversion"/>
  </si>
  <si>
    <t>산청군 신등면 가술리</t>
    <phoneticPr fontId="3" type="noConversion"/>
  </si>
  <si>
    <t>하천정비 L=400m</t>
    <phoneticPr fontId="3" type="noConversion"/>
  </si>
  <si>
    <t>가술천 재해복구사업(개선복구)</t>
    <phoneticPr fontId="3" type="noConversion"/>
  </si>
  <si>
    <t>산청군 신등면 사정리</t>
    <phoneticPr fontId="3" type="noConversion"/>
  </si>
  <si>
    <t>하천정비 L=3,310m</t>
    <phoneticPr fontId="3" type="noConversion"/>
  </si>
  <si>
    <t>정곡천 재해복구사업(개선복구)</t>
    <phoneticPr fontId="3" type="noConversion"/>
  </si>
  <si>
    <t>산청군 산청읍 정곡리</t>
    <phoneticPr fontId="3" type="noConversion"/>
  </si>
  <si>
    <t>하천정비 L=3,240m</t>
    <phoneticPr fontId="3" type="noConversion"/>
  </si>
  <si>
    <t>송경천 재해복구사업(개선복구)</t>
    <phoneticPr fontId="3" type="noConversion"/>
  </si>
  <si>
    <t>산청군 산청읍 송경리</t>
    <phoneticPr fontId="3" type="noConversion"/>
  </si>
  <si>
    <t>하천정비 L=3,100m</t>
    <phoneticPr fontId="3" type="noConversion"/>
  </si>
  <si>
    <t>안봉천 재해복구사업(개선복구)</t>
    <phoneticPr fontId="3" type="noConversion"/>
  </si>
  <si>
    <t>산청군 신안면 안봉리</t>
    <phoneticPr fontId="3" type="noConversion"/>
  </si>
  <si>
    <t>하천정비 L=4,700m</t>
    <phoneticPr fontId="3" type="noConversion"/>
  </si>
  <si>
    <t>단계천 재해복구사업(개선복구)</t>
    <phoneticPr fontId="3" type="noConversion"/>
  </si>
  <si>
    <t>산청군 신등면 단계리</t>
    <phoneticPr fontId="3" type="noConversion"/>
  </si>
  <si>
    <t>하천정비 L=7,000m</t>
    <phoneticPr fontId="3" type="noConversion"/>
  </si>
  <si>
    <t>상법천 재해복구사업(개선복구)</t>
    <phoneticPr fontId="3" type="noConversion"/>
  </si>
  <si>
    <t>산청군 신등면 평지리</t>
    <phoneticPr fontId="3" type="noConversion"/>
  </si>
  <si>
    <t>하천정비 L=3,500m</t>
    <phoneticPr fontId="3" type="noConversion"/>
  </si>
  <si>
    <t>조동영</t>
    <phoneticPr fontId="3" type="noConversion"/>
  </si>
  <si>
    <t>970-6742</t>
    <phoneticPr fontId="3" type="noConversion"/>
  </si>
  <si>
    <t>농업
기반시설</t>
    <phoneticPr fontId="3" type="noConversion"/>
  </si>
  <si>
    <t>청현지구 개선복구사업</t>
    <phoneticPr fontId="3" type="noConversion"/>
  </si>
  <si>
    <t>산청군 신안면 청현리</t>
    <phoneticPr fontId="3" type="noConversion"/>
  </si>
  <si>
    <t>배수펌프장 및 유수지 증설(Q=1,885㎥/min, V=42,500㎡)</t>
    <phoneticPr fontId="3" type="noConversion"/>
  </si>
  <si>
    <t>차황 상중 경지정리지구 농로 확포장사업</t>
    <phoneticPr fontId="3" type="noConversion"/>
  </si>
  <si>
    <t>산청군 차황면 상중리</t>
    <phoneticPr fontId="3" type="noConversion"/>
  </si>
  <si>
    <t>농로 확포장 L=100m</t>
    <phoneticPr fontId="3" type="noConversion"/>
  </si>
  <si>
    <t>오부 한재물지구 개보수사업</t>
    <phoneticPr fontId="3" type="noConversion"/>
  </si>
  <si>
    <t>산청군 오부면 중촌리</t>
    <phoneticPr fontId="3" type="noConversion"/>
  </si>
  <si>
    <t>그라우팅 900㎡</t>
    <phoneticPr fontId="3" type="noConversion"/>
  </si>
  <si>
    <t>산청 내리지구 기계화경작로 확포장사업</t>
    <phoneticPr fontId="3" type="noConversion"/>
  </si>
  <si>
    <t>산청군 산청읍 내리</t>
    <phoneticPr fontId="3" type="noConversion"/>
  </si>
  <si>
    <t>농로 확포장 L=1,000m</t>
    <phoneticPr fontId="3" type="noConversion"/>
  </si>
  <si>
    <t>금서 화계지구 기계화경작로 확포장사업</t>
    <phoneticPr fontId="3" type="noConversion"/>
  </si>
  <si>
    <t>산청군 금서면 화계리</t>
    <phoneticPr fontId="3" type="noConversion"/>
  </si>
  <si>
    <t>농로 확포장 L=360m</t>
    <phoneticPr fontId="3" type="noConversion"/>
  </si>
  <si>
    <t>금서 특리지구 기계화경작로 확포장사업</t>
    <phoneticPr fontId="3" type="noConversion"/>
  </si>
  <si>
    <t>산청군 금서면 특리</t>
    <phoneticPr fontId="3" type="noConversion"/>
  </si>
  <si>
    <t>농로 확포장 L=500m</t>
    <phoneticPr fontId="3" type="noConversion"/>
  </si>
  <si>
    <t>시천 삼당 취입보 정비공사</t>
    <phoneticPr fontId="3" type="noConversion"/>
  </si>
  <si>
    <t>산청군 시천면 동당리</t>
    <phoneticPr fontId="3" type="noConversion"/>
  </si>
  <si>
    <t>취입보 정비 L=30m</t>
    <phoneticPr fontId="3" type="noConversion"/>
  </si>
  <si>
    <t>산청 골안저수지 지표수보강개발사업</t>
    <phoneticPr fontId="3" type="noConversion"/>
  </si>
  <si>
    <t>산청군 산청읍 부리</t>
    <phoneticPr fontId="3" type="noConversion"/>
  </si>
  <si>
    <t>그라우팅 450㎡, 
사석붙임 300㎡</t>
    <phoneticPr fontId="3" type="noConversion"/>
  </si>
  <si>
    <t>차황 장박저수지 지표수보강개발사업</t>
    <phoneticPr fontId="3" type="noConversion"/>
  </si>
  <si>
    <t>산청군 차황면 장박리</t>
    <phoneticPr fontId="3" type="noConversion"/>
  </si>
  <si>
    <t>그라우팅 600㎡, 
사석붙임 250㎡</t>
    <phoneticPr fontId="3" type="noConversion"/>
  </si>
  <si>
    <t>오부 북동뒷저수지 지표수보강개발사업</t>
    <phoneticPr fontId="3" type="noConversion"/>
  </si>
  <si>
    <t>산청군 오부면 왕촌리</t>
    <phoneticPr fontId="3" type="noConversion"/>
  </si>
  <si>
    <t>그라우팅 600㎡, 복통 30m, 방수로 40m</t>
    <phoneticPr fontId="3" type="noConversion"/>
  </si>
  <si>
    <t>신안 소이저수지 지표수보강개발사업</t>
    <phoneticPr fontId="3" type="noConversion"/>
  </si>
  <si>
    <t>산청군 신안면 소이리</t>
    <phoneticPr fontId="3" type="noConversion"/>
  </si>
  <si>
    <t>그라우팅 200㎡, 사석붙임 500㎡</t>
    <phoneticPr fontId="3" type="noConversion"/>
  </si>
  <si>
    <t>신안 진태저수지 지표수보강개발사업</t>
    <phoneticPr fontId="3" type="noConversion"/>
  </si>
  <si>
    <t>산청군 신안면 문대리</t>
    <phoneticPr fontId="3" type="noConversion"/>
  </si>
  <si>
    <t>복통 및 사통 설치 1식, 사석붙임 300㎡</t>
    <phoneticPr fontId="3" type="noConversion"/>
  </si>
  <si>
    <t>단성 소귀저수지 지표수보강개발사업</t>
    <phoneticPr fontId="3" type="noConversion"/>
  </si>
  <si>
    <t>용수로 전석쌓기 250m</t>
    <phoneticPr fontId="3" type="noConversion"/>
  </si>
  <si>
    <t>오부 신촌저수지 지표수보강개발사업</t>
    <phoneticPr fontId="3" type="noConversion"/>
  </si>
  <si>
    <t>사석붙임 660㎡</t>
    <phoneticPr fontId="3" type="noConversion"/>
  </si>
  <si>
    <t>김상수</t>
    <phoneticPr fontId="3" type="noConversion"/>
  </si>
  <si>
    <t>970-6743</t>
    <phoneticPr fontId="3" type="noConversion"/>
  </si>
  <si>
    <t>농업용저수지 자동계측기 설치사업</t>
    <phoneticPr fontId="3" type="noConversion"/>
  </si>
  <si>
    <t>희티, 물방굴, 방동, 외방</t>
    <phoneticPr fontId="3" type="noConversion"/>
  </si>
  <si>
    <t>자동계측기 설치 
4개소</t>
    <phoneticPr fontId="3" type="noConversion"/>
  </si>
  <si>
    <t>이형우</t>
    <phoneticPr fontId="3" type="noConversion"/>
  </si>
  <si>
    <t>970-7012</t>
    <phoneticPr fontId="3" type="noConversion"/>
  </si>
  <si>
    <t>차황급수구역 지방상수도 확장사업</t>
    <phoneticPr fontId="3" type="noConversion"/>
  </si>
  <si>
    <t>산청군 차황면 일원</t>
    <phoneticPr fontId="3" type="noConversion"/>
  </si>
  <si>
    <t>배수지 1개소
(V=300㎥)
송배수관로 L=33km
가압장 2개소 등</t>
    <phoneticPr fontId="3" type="noConversion"/>
  </si>
  <si>
    <t>2028. 12월</t>
    <phoneticPr fontId="3" type="noConversion"/>
  </si>
  <si>
    <t>단성급수구역(입석지구) 지방상수도 확장사업</t>
    <phoneticPr fontId="3" type="noConversion"/>
  </si>
  <si>
    <t>산청군 단성면 일원</t>
    <phoneticPr fontId="3" type="noConversion"/>
  </si>
  <si>
    <t>송배수관로 L=23km
가압장 2개소 등</t>
    <phoneticPr fontId="3" type="noConversion"/>
  </si>
  <si>
    <t>산청 외정마을 지방상수도 인입공사</t>
    <phoneticPr fontId="3" type="noConversion"/>
  </si>
  <si>
    <t>산청군 산청읍 정곡리 일원</t>
    <phoneticPr fontId="3" type="noConversion"/>
  </si>
  <si>
    <t>관로매설 L=2.5km</t>
    <phoneticPr fontId="3" type="noConversion"/>
  </si>
  <si>
    <t>산청 내부마을 지방상수도 인입공사</t>
    <phoneticPr fontId="3" type="noConversion"/>
  </si>
  <si>
    <t>산청군 산청읍 부리 일원</t>
    <phoneticPr fontId="3" type="noConversion"/>
  </si>
  <si>
    <t>관로매설 L=1.5km</t>
    <phoneticPr fontId="3" type="noConversion"/>
  </si>
  <si>
    <t>신안 내고마을(구시골) 지방상수도 인입공사</t>
    <phoneticPr fontId="3" type="noConversion"/>
  </si>
  <si>
    <t>산청군 산청읍 외고리 일원</t>
    <phoneticPr fontId="3" type="noConversion"/>
  </si>
  <si>
    <t>관로매설 L=1km
가압장 1식 등</t>
    <phoneticPr fontId="3" type="noConversion"/>
  </si>
  <si>
    <t>신안 방동마을 지방상수도 인입공사</t>
    <phoneticPr fontId="3" type="noConversion"/>
  </si>
  <si>
    <t>산청군 신안면 외고리 일원</t>
    <phoneticPr fontId="3" type="noConversion"/>
  </si>
  <si>
    <t>권영빈</t>
    <phoneticPr fontId="3" type="noConversion"/>
  </si>
  <si>
    <t>970-7022</t>
    <phoneticPr fontId="3" type="noConversion"/>
  </si>
  <si>
    <t>시장지구 농어촌마을하수도 증설사업</t>
    <phoneticPr fontId="3" type="noConversion"/>
  </si>
  <si>
    <t>산청군 차황면 장위리 일원</t>
    <phoneticPr fontId="3" type="noConversion"/>
  </si>
  <si>
    <t>하수관로 L=14.14km</t>
    <phoneticPr fontId="3" type="noConversion"/>
  </si>
  <si>
    <t>2028. 10월</t>
    <phoneticPr fontId="3" type="noConversion"/>
  </si>
  <si>
    <t>970-7022</t>
  </si>
  <si>
    <t>철수지구 하수관로 정비사업</t>
  </si>
  <si>
    <t>산청군 차황면 철수리</t>
  </si>
  <si>
    <t>하수관로 L=3.5km
배수설비 56가구</t>
  </si>
  <si>
    <t>2023. 10월</t>
    <phoneticPr fontId="3" type="noConversion"/>
  </si>
  <si>
    <t>덕교지구 농어촌마을하수도 증설사업</t>
  </si>
  <si>
    <t>산청군 삼장면 덕교리</t>
  </si>
  <si>
    <t>하수관로 L=3.4km
배수설비 78가구</t>
  </si>
  <si>
    <t>대포지구 농어촌마을하수도 증설사업</t>
  </si>
  <si>
    <t>산청군 삼장면 대포리</t>
  </si>
  <si>
    <t>처리장 증설(250톤)
하수관로 L=24.24km</t>
  </si>
  <si>
    <t>김현지</t>
    <phoneticPr fontId="3" type="noConversion"/>
  </si>
  <si>
    <t>970-7023</t>
    <phoneticPr fontId="3" type="noConversion"/>
  </si>
  <si>
    <t>모례지구 농어촌마을하수도 증설사업</t>
  </si>
  <si>
    <t>산청군 신등면 모례리</t>
  </si>
  <si>
    <t>하수관로 L=14.58km
배수설비 252가구</t>
  </si>
  <si>
    <t>2024. 11월</t>
    <phoneticPr fontId="3" type="noConversion"/>
  </si>
  <si>
    <t>월평지구 농어촌마을하수도 증설사업</t>
  </si>
  <si>
    <t>산청군 신등면 가술리</t>
  </si>
  <si>
    <t>처리장 증설(230톤)
하수관로 L=13.6km</t>
  </si>
  <si>
    <t>2027. 4월</t>
    <phoneticPr fontId="3" type="noConversion"/>
  </si>
  <si>
    <t>석대지구 공공하수관로 설치사업</t>
  </si>
  <si>
    <t>산청군 단성면 방목리 일원</t>
    <phoneticPr fontId="3" type="noConversion"/>
  </si>
  <si>
    <t>하수관로 L=20.61km
배수설비 481가구</t>
  </si>
  <si>
    <t>석대 공공하수처리시설 신설사업</t>
    <phoneticPr fontId="3" type="noConversion"/>
  </si>
  <si>
    <t>처리장 1식(1,200톤)</t>
    <phoneticPr fontId="3" type="noConversion"/>
  </si>
  <si>
    <t>정회교</t>
    <phoneticPr fontId="3" type="noConversion"/>
  </si>
  <si>
    <t>970-7851</t>
    <phoneticPr fontId="3" type="noConversion"/>
  </si>
  <si>
    <t>다중주택</t>
    <phoneticPr fontId="3" type="noConversion"/>
  </si>
  <si>
    <t>외국인 농업 근로자 기숙사 건립사업</t>
    <phoneticPr fontId="3" type="noConversion"/>
  </si>
  <si>
    <t>산청군 단성면 관정리 592번지</t>
    <phoneticPr fontId="3" type="noConversion"/>
  </si>
  <si>
    <t>기숙사 건립 1동
A=655.28㎡</t>
    <phoneticPr fontId="3" type="noConversion"/>
  </si>
  <si>
    <t>함양군</t>
    <phoneticPr fontId="3" type="noConversion"/>
  </si>
  <si>
    <t>석상길</t>
    <phoneticPr fontId="3" type="noConversion"/>
  </si>
  <si>
    <t>960-6312</t>
    <phoneticPr fontId="3" type="noConversion"/>
  </si>
  <si>
    <t>소교량</t>
    <phoneticPr fontId="3" type="noConversion"/>
  </si>
  <si>
    <t>지곡 음지주암마을 소교량 재가설공사</t>
    <phoneticPr fontId="3" type="noConversion"/>
  </si>
  <si>
    <t>함양군 지곡면 덕암리 1151번지 일원</t>
    <phoneticPr fontId="3" type="noConversion"/>
  </si>
  <si>
    <t>소교량 재가설 L=10m, B=5.0m</t>
    <phoneticPr fontId="3" type="noConversion"/>
  </si>
  <si>
    <t>2026.3 (예정)</t>
    <phoneticPr fontId="3" type="noConversion"/>
  </si>
  <si>
    <t>2026.12(예정)</t>
    <phoneticPr fontId="3" type="noConversion"/>
  </si>
  <si>
    <t>실시설계 용역중</t>
    <phoneticPr fontId="3" type="noConversion"/>
  </si>
  <si>
    <t>류재영</t>
    <phoneticPr fontId="3" type="noConversion"/>
  </si>
  <si>
    <t>960-6333</t>
    <phoneticPr fontId="3" type="noConversion"/>
  </si>
  <si>
    <t>손곡소하천 정비사업</t>
  </si>
  <si>
    <t>함양군 유림면 손곡리</t>
    <phoneticPr fontId="3" type="noConversion"/>
  </si>
  <si>
    <t>소하천 정비 L=0.2km</t>
  </si>
  <si>
    <t>상곡소하천 정비사업</t>
    <phoneticPr fontId="3" type="noConversion"/>
  </si>
  <si>
    <t>함양군 지곡면 창평리</t>
    <phoneticPr fontId="3" type="noConversion"/>
  </si>
  <si>
    <t>소하천 정비 L=0.6km</t>
  </si>
  <si>
    <t>서상소하천 정비사업</t>
  </si>
  <si>
    <t>함양군 서상면 도천리</t>
    <phoneticPr fontId="3" type="noConversion"/>
  </si>
  <si>
    <t>대군소하천 정비사업</t>
  </si>
  <si>
    <t>함양군 함양읍 구룡리</t>
  </si>
  <si>
    <t>하천정비 L=0.58km</t>
  </si>
  <si>
    <t>상신소하천 정비사업</t>
  </si>
  <si>
    <t>함양군 백전면 운산리</t>
  </si>
  <si>
    <t>하천정비 L=0.60km</t>
  </si>
  <si>
    <t>강기영</t>
    <phoneticPr fontId="3" type="noConversion"/>
  </si>
  <si>
    <t>960-6232</t>
    <phoneticPr fontId="3" type="noConversion"/>
  </si>
  <si>
    <t>화촌지구 풍수해생활권 종합정비사업</t>
    <phoneticPr fontId="3" type="noConversion"/>
  </si>
  <si>
    <t>함양군 유림면 화촌리</t>
    <phoneticPr fontId="3" type="noConversion"/>
  </si>
  <si>
    <t>하천 L=2.66km</t>
    <phoneticPr fontId="3" type="noConversion"/>
  </si>
  <si>
    <t>2023. 6. 29.</t>
    <phoneticPr fontId="3" type="noConversion"/>
  </si>
  <si>
    <t>2026. 9. 25.</t>
    <phoneticPr fontId="3" type="noConversion"/>
  </si>
  <si>
    <t>한남 자연재해위험개선지구 정비사업</t>
    <phoneticPr fontId="3" type="noConversion"/>
  </si>
  <si>
    <t>함양군 휴천면 남호리</t>
    <phoneticPr fontId="3" type="noConversion"/>
  </si>
  <si>
    <t>하천 L=1.61km</t>
    <phoneticPr fontId="3" type="noConversion"/>
  </si>
  <si>
    <t>서주 자연재해위험개선지구 정비사업</t>
    <phoneticPr fontId="3" type="noConversion"/>
  </si>
  <si>
    <t>함양군 유림면 서주리</t>
    <phoneticPr fontId="3" type="noConversion"/>
  </si>
  <si>
    <t>하천 L=3.84km</t>
    <phoneticPr fontId="3" type="noConversion"/>
  </si>
  <si>
    <t>미래발전담당관</t>
    <phoneticPr fontId="3" type="noConversion"/>
  </si>
  <si>
    <t>임원석</t>
    <phoneticPr fontId="3" type="noConversion"/>
  </si>
  <si>
    <t>960-4122</t>
    <phoneticPr fontId="3" type="noConversion"/>
  </si>
  <si>
    <t>농월정관광지 연결도로 개설공사</t>
    <phoneticPr fontId="3" type="noConversion"/>
  </si>
  <si>
    <t>함양군 지곡면~안의면</t>
    <phoneticPr fontId="3" type="noConversion"/>
  </si>
  <si>
    <t>도로개설
L=1.14km, B=8.0m</t>
    <phoneticPr fontId="3" type="noConversion"/>
  </si>
  <si>
    <t>2028. 6.</t>
    <phoneticPr fontId="3" type="noConversion"/>
  </si>
  <si>
    <t>한상철</t>
    <phoneticPr fontId="3" type="noConversion"/>
  </si>
  <si>
    <t>960-4132</t>
    <phoneticPr fontId="3" type="noConversion"/>
  </si>
  <si>
    <t>서상 주민모아센터 구축사업</t>
    <phoneticPr fontId="3" type="noConversion"/>
  </si>
  <si>
    <t>함양군 서상면 도천리 1074-5</t>
    <phoneticPr fontId="3" type="noConversion"/>
  </si>
  <si>
    <t>신축 1동
(연면적 A=950㎡, 지상2층)</t>
    <phoneticPr fontId="3" type="noConversion"/>
  </si>
  <si>
    <t>모아 마을안길 정비사업</t>
    <phoneticPr fontId="3" type="noConversion"/>
  </si>
  <si>
    <t>함양군 서상면 대남리 2047</t>
    <phoneticPr fontId="3" type="noConversion"/>
  </si>
  <si>
    <t>데크길 L=180m, B=1.8m</t>
    <phoneticPr fontId="3" type="noConversion"/>
  </si>
  <si>
    <t>서상로 정비사업</t>
    <phoneticPr fontId="3" type="noConversion"/>
  </si>
  <si>
    <t>함양군 서상면 대남리 1824-2</t>
    <phoneticPr fontId="3" type="noConversion"/>
  </si>
  <si>
    <t>서상로 정비 L=400m</t>
    <phoneticPr fontId="3" type="noConversion"/>
  </si>
  <si>
    <t>약초발전소(약초시장) 리모델링 공사</t>
    <phoneticPr fontId="3" type="noConversion"/>
  </si>
  <si>
    <t>함양군 안의면 이전리 15</t>
    <phoneticPr fontId="3" type="noConversion"/>
  </si>
  <si>
    <t>리모델링(지상2층) 
(연면적 A=1,770.2㎡)</t>
    <phoneticPr fontId="3" type="noConversion"/>
  </si>
  <si>
    <t>햇살안의빌리지(전통시장) 신축공사</t>
    <phoneticPr fontId="3" type="noConversion"/>
  </si>
  <si>
    <t>함양군 안의면 석천리 243</t>
    <phoneticPr fontId="3" type="noConversion"/>
  </si>
  <si>
    <t>신축 1동(지상1층)
(연면적 A=755.80㎡)</t>
    <phoneticPr fontId="3" type="noConversion"/>
  </si>
  <si>
    <t>안의 종로길 정비사업</t>
    <phoneticPr fontId="3" type="noConversion"/>
  </si>
  <si>
    <t>함양군 안의면 석천리 197-1</t>
    <phoneticPr fontId="3" type="noConversion"/>
  </si>
  <si>
    <t>종로길 정비 L=500m</t>
    <phoneticPr fontId="3" type="noConversion"/>
  </si>
  <si>
    <t>960-8123</t>
    <phoneticPr fontId="3" type="noConversion"/>
  </si>
  <si>
    <t>농업근로자 기숙사 리모델링 공사</t>
    <phoneticPr fontId="3" type="noConversion"/>
  </si>
  <si>
    <t>함양군 함양읍 교산리 62</t>
    <phoneticPr fontId="3" type="noConversion"/>
  </si>
  <si>
    <t>리모델링공사 1,761㎡</t>
    <phoneticPr fontId="3" type="noConversion"/>
  </si>
  <si>
    <t>2026. 3.(예정)</t>
    <phoneticPr fontId="3" type="noConversion"/>
  </si>
  <si>
    <t>이승주</t>
    <phoneticPr fontId="3" type="noConversion"/>
  </si>
  <si>
    <t>960-4614</t>
    <phoneticPr fontId="3" type="noConversion"/>
  </si>
  <si>
    <t>함양군 용추문화예술 특화타운 조성사업</t>
    <phoneticPr fontId="3" type="noConversion"/>
  </si>
  <si>
    <t>함양군 안의면 하원리 889</t>
    <phoneticPr fontId="3" type="noConversion"/>
  </si>
  <si>
    <t>안형배</t>
    <phoneticPr fontId="3" type="noConversion"/>
  </si>
  <si>
    <t>960-4632</t>
    <phoneticPr fontId="3" type="noConversion"/>
  </si>
  <si>
    <t>송광영</t>
    <phoneticPr fontId="3" type="noConversion"/>
  </si>
  <si>
    <t>960-4633</t>
    <phoneticPr fontId="3" type="noConversion"/>
  </si>
  <si>
    <t>함양스포츠파크 국궁장 조성사업</t>
    <phoneticPr fontId="3" type="noConversion"/>
  </si>
  <si>
    <t>함양군 함양읍 백연리 722</t>
    <phoneticPr fontId="3" type="noConversion"/>
  </si>
  <si>
    <t>국궁장 조성(지상1층, 연면적 777㎡)</t>
    <phoneticPr fontId="3" type="noConversion"/>
  </si>
  <si>
    <t>병곡면 파크골프장 조성사업</t>
    <phoneticPr fontId="3" type="noConversion"/>
  </si>
  <si>
    <t>함양군 병곡면 연덕리 6</t>
    <phoneticPr fontId="3" type="noConversion"/>
  </si>
  <si>
    <t>파크골프장 조성(9홀)</t>
    <phoneticPr fontId="3" type="noConversion"/>
  </si>
  <si>
    <t>함양 공설운동장 인조잔디 교체사업</t>
    <phoneticPr fontId="3" type="noConversion"/>
  </si>
  <si>
    <t>함양군 함양읍 백연리 447</t>
    <phoneticPr fontId="3" type="noConversion"/>
  </si>
  <si>
    <t>천연잔디 철거 및 인조잔디 설치(8,000㎡)</t>
    <phoneticPr fontId="3" type="noConversion"/>
  </si>
  <si>
    <t>함양국민체육센터 실내수영장 시설개선공사</t>
    <phoneticPr fontId="3" type="noConversion"/>
  </si>
  <si>
    <t>함양군 함양읍 백연리 636</t>
    <phoneticPr fontId="3" type="noConversion"/>
  </si>
  <si>
    <t>수영장 바닥교체 및 위생 공조설비</t>
    <phoneticPr fontId="3" type="noConversion"/>
  </si>
  <si>
    <t>임도경</t>
    <phoneticPr fontId="3" type="noConversion"/>
  </si>
  <si>
    <t>960-6632</t>
    <phoneticPr fontId="3" type="noConversion"/>
  </si>
  <si>
    <t>마천면 삼정지구 하수도시설 설치사업</t>
    <phoneticPr fontId="3" type="noConversion"/>
  </si>
  <si>
    <t>마천면 삼정리 일원</t>
    <phoneticPr fontId="3" type="noConversion"/>
  </si>
  <si>
    <t>하수처리장 신설 100㎥/일
하수관거 5.2km
배수설비 159가구</t>
    <phoneticPr fontId="3" type="noConversion"/>
  </si>
  <si>
    <t>하수도사업 미편입 64가구 추가편입을 위한 하수도정비기본계획 변경 중</t>
    <phoneticPr fontId="3" type="noConversion"/>
  </si>
  <si>
    <t>문성용</t>
    <phoneticPr fontId="3" type="noConversion"/>
  </si>
  <si>
    <t>055-960-6623</t>
    <phoneticPr fontId="3" type="noConversion"/>
  </si>
  <si>
    <t>함양지구 농어촌생활용수 개발사업(1차분)</t>
    <phoneticPr fontId="3" type="noConversion"/>
  </si>
  <si>
    <t>함양읍 구룡리 673-5</t>
    <phoneticPr fontId="3" type="noConversion"/>
  </si>
  <si>
    <t>상수관로 12.2㎞, 가압장 4개소</t>
    <phoneticPr fontId="3" type="noConversion"/>
  </si>
  <si>
    <t>휴천지구 농어촌생활용수 개발사업(1차분)</t>
    <phoneticPr fontId="3" type="noConversion"/>
  </si>
  <si>
    <t>휴천면 목현리 72-4</t>
    <phoneticPr fontId="3" type="noConversion"/>
  </si>
  <si>
    <t>관로16.1km, 배수지1개소, 가압장2개소</t>
    <phoneticPr fontId="3" type="noConversion"/>
  </si>
  <si>
    <t>안의지구 농어촌생활용수 개발사업(1차분)</t>
    <phoneticPr fontId="3" type="noConversion"/>
  </si>
  <si>
    <t>안의면 도림리 554-1</t>
    <phoneticPr fontId="3" type="noConversion"/>
  </si>
  <si>
    <t>관로 11.22km, 배수지 1개소(100㎥), 가압장 5개소</t>
    <phoneticPr fontId="3" type="noConversion"/>
  </si>
  <si>
    <t>유림지구 농어촌생활용수 개발사업(1차분)</t>
    <phoneticPr fontId="3" type="noConversion"/>
  </si>
  <si>
    <t>유림면 웅평리 423-1</t>
    <phoneticPr fontId="3" type="noConversion"/>
  </si>
  <si>
    <t>관로 10.8km, 가압장 2개소</t>
    <phoneticPr fontId="3" type="noConversion"/>
  </si>
  <si>
    <t>유종훈</t>
    <phoneticPr fontId="3" type="noConversion"/>
  </si>
  <si>
    <t>055-960-6622</t>
    <phoneticPr fontId="3" type="noConversion"/>
  </si>
  <si>
    <t>관동마을 소규모수도노후화시설 개량사업</t>
    <phoneticPr fontId="3" type="noConversion"/>
  </si>
  <si>
    <t>안의면 관술령길 2</t>
    <phoneticPr fontId="3" type="noConversion"/>
  </si>
  <si>
    <t xml:space="preserve"> 관로 교체 L=2.2km</t>
    <phoneticPr fontId="3" type="noConversion"/>
  </si>
  <si>
    <t>축동마을 소규모수도 노후화시설 개량사업</t>
    <phoneticPr fontId="3" type="noConversion"/>
  </si>
  <si>
    <t>병곡면 축동길 52</t>
    <phoneticPr fontId="3" type="noConversion"/>
  </si>
  <si>
    <t xml:space="preserve"> 관로 교체 L=2.1km</t>
    <phoneticPr fontId="3" type="noConversion"/>
  </si>
  <si>
    <t>거창군</t>
  </si>
  <si>
    <t>전략담당관</t>
  </si>
  <si>
    <t>서미연</t>
  </si>
  <si>
    <t>940-3703</t>
  </si>
  <si>
    <t>공공산후조리원 및 행복맘센터 건립공사</t>
  </si>
  <si>
    <t>거창읍 대평리</t>
  </si>
  <si>
    <t>공공산후조리원 및 행복맘센터 건립 1식</t>
  </si>
  <si>
    <t>2026. 9.</t>
  </si>
  <si>
    <t>2027. 9.</t>
  </si>
  <si>
    <t>통신</t>
  </si>
  <si>
    <t>거창 의료복지타운 부지조성공사(통신분야)</t>
  </si>
  <si>
    <t>A=60,923㎡</t>
  </si>
  <si>
    <t>전기</t>
  </si>
  <si>
    <t>거창 의료복지타운 부지조성공사(전기분야)</t>
  </si>
  <si>
    <t>정한영</t>
  </si>
  <si>
    <t>940-3702</t>
  </si>
  <si>
    <t>주차장</t>
  </si>
  <si>
    <t>거창법조타운 주민편의시설 조성사업</t>
  </si>
  <si>
    <t>거창군 거창읍 가지리 1335-7 일원</t>
  </si>
  <si>
    <t>지평식 주차장 조성(120면)</t>
  </si>
  <si>
    <t>김승우</t>
  </si>
  <si>
    <t>940-3377</t>
  </si>
  <si>
    <t>근생 및 
단독주택</t>
    <phoneticPr fontId="3" type="noConversion"/>
  </si>
  <si>
    <t>지역활력타운 다누리복합문화센터 건립공사</t>
  </si>
  <si>
    <t>거창군 거창읍 정장리 
819-10번지 일원</t>
    <phoneticPr fontId="3" type="noConversion"/>
  </si>
  <si>
    <t>연면적 950㎡</t>
  </si>
  <si>
    <t>운동시설</t>
  </si>
  <si>
    <t>지역활력타운 국민체육센터 건립공사</t>
  </si>
  <si>
    <t>연면적 1,120㎡</t>
  </si>
  <si>
    <t>김윤경</t>
  </si>
  <si>
    <t>940-3412</t>
  </si>
  <si>
    <t>거창문화센터 지하실 장비반입구 설치공사</t>
  </si>
  <si>
    <t>거창군 거창읍 수남로 2181</t>
  </si>
  <si>
    <t>지하실 장비반입구 구조물 설치 1식</t>
  </si>
  <si>
    <t>최재관</t>
  </si>
  <si>
    <t>940-3892</t>
  </si>
  <si>
    <t>문화시설</t>
  </si>
  <si>
    <t>거창아트갤러리 건립 공사</t>
  </si>
  <si>
    <t>거창군 거창읍 대평리 800-32 일원</t>
  </si>
  <si>
    <t>연면적 1504㎡</t>
  </si>
  <si>
    <t>2027. 12월</t>
  </si>
  <si>
    <t>송찬식</t>
  </si>
  <si>
    <t>940-3432</t>
  </si>
  <si>
    <t>국가유산</t>
  </si>
  <si>
    <t>거창 낙영재 산자이상 해체보수</t>
  </si>
  <si>
    <t>남하면 무릉2길 30-7</t>
  </si>
  <si>
    <t>산자이상 해체보수 A=73㎡</t>
  </si>
  <si>
    <t>거창 구연서원 관수루 지붕보수</t>
  </si>
  <si>
    <t>위천면 은하리길 100</t>
  </si>
  <si>
    <t>산자이상 해체보수 A=30.26㎡</t>
  </si>
  <si>
    <t>어준선</t>
  </si>
  <si>
    <t>940-3708</t>
  </si>
  <si>
    <t>하늘마을 월성 생태탐방로 조성사업</t>
  </si>
  <si>
    <t>북상면 월성리 일원</t>
  </si>
  <si>
    <t>탐방로 개설 L=1.5km</t>
  </si>
  <si>
    <t xml:space="preserve">2026. 4. </t>
  </si>
  <si>
    <t>행복나눔과</t>
  </si>
  <si>
    <t>이강균</t>
  </si>
  <si>
    <t>940-3152</t>
  </si>
  <si>
    <t>보육시설</t>
  </si>
  <si>
    <t>육아드림센터 건립공사</t>
  </si>
  <si>
    <t>거창군 거창읍 대평리 1362-34</t>
  </si>
  <si>
    <t>2,100㎡</t>
  </si>
  <si>
    <t xml:space="preserve">2027. 12월 </t>
  </si>
  <si>
    <t>박웅희</t>
  </si>
  <si>
    <t>940-3474</t>
  </si>
  <si>
    <t>산불진화임도 신설사업(가조수월지구)</t>
  </si>
  <si>
    <t>가조면 수월리 산11일원</t>
  </si>
  <si>
    <t>임도 신설 2.46km</t>
  </si>
  <si>
    <t>2026. 2</t>
  </si>
  <si>
    <t>간선임도 신설사업(웅양죽림지구)</t>
  </si>
  <si>
    <t>웅양면 죽림리 산39일원</t>
  </si>
  <si>
    <t>임도 신설 1.3km</t>
  </si>
  <si>
    <t>2026. 7.</t>
  </si>
  <si>
    <t>간선임도 신설사업(가조기리지구)</t>
  </si>
  <si>
    <t>가조면 기리 산104일원</t>
  </si>
  <si>
    <t>간선임도 신설사업(북상갈계지구)</t>
  </si>
  <si>
    <t>북상면 갈계리 산35일원</t>
  </si>
  <si>
    <t>임도 신설 1.5km</t>
  </si>
  <si>
    <t>작업임도 신설사업(가북용암지구)</t>
  </si>
  <si>
    <t>가북면 용암리 산182-6일원</t>
  </si>
  <si>
    <t>임도 신설 0.7km</t>
  </si>
  <si>
    <t>임도유지보수사업</t>
  </si>
  <si>
    <t>북상면 병곡리 산77일원 등 6개소</t>
  </si>
  <si>
    <t>콘크리트 포장 및 돌쌓기 등</t>
  </si>
  <si>
    <t>김세진</t>
  </si>
  <si>
    <t>940-3475</t>
  </si>
  <si>
    <t>산사태 재해복구사업(신원구사지구)</t>
  </si>
  <si>
    <t>신원면 구사리 산195 일원</t>
  </si>
  <si>
    <t>산사태 복구 0.7ha</t>
  </si>
  <si>
    <t>산사태 재해복구사업(남상지구)</t>
  </si>
  <si>
    <t>남상면 전척리 산89-1 등</t>
  </si>
  <si>
    <t>산사태 복구 0.5ha</t>
  </si>
  <si>
    <t>산사태 재해복구사업(가조지구)</t>
  </si>
  <si>
    <t>가조면 도리 산36-1 등</t>
  </si>
  <si>
    <t>산사태 복구 0.42ha</t>
  </si>
  <si>
    <t>산사태 재해복구사업(신원1지구)</t>
  </si>
  <si>
    <t>신원면 대현리 산165 등</t>
  </si>
  <si>
    <t>산사태 복구 0.65ha</t>
  </si>
  <si>
    <t>산사태 재해복구사업(신원2지구)</t>
  </si>
  <si>
    <t>신원면 중유리 산153 등</t>
  </si>
  <si>
    <t>김동필</t>
  </si>
  <si>
    <t>940-7933</t>
  </si>
  <si>
    <t>항노화 힐링랜드 인프라 구축사업(상산가~힐링랜드)</t>
  </si>
  <si>
    <t>거창군 가조면 수월리 산199-2</t>
  </si>
  <si>
    <t>도로확장
L=707m, 교량 재가설, 주차장 등</t>
    <phoneticPr fontId="3" type="noConversion"/>
  </si>
  <si>
    <t>항노화 힐링랜드 잔도길 조성사업(2차분)</t>
  </si>
  <si>
    <t>거창군 가조면 수월리 산16</t>
  </si>
  <si>
    <t>탐방로 L=550m</t>
  </si>
  <si>
    <t>환경과</t>
  </si>
  <si>
    <t>박종철</t>
  </si>
  <si>
    <t>940-8873</t>
  </si>
  <si>
    <t>거창창포원 진입도로 정비공사</t>
  </si>
  <si>
    <t>거창군 남상면 월평리 2253번지 일원</t>
  </si>
  <si>
    <t>진입도로 확장
(L=186, B=8m→12m)
인도설치
(L=450m, B=2.0m)
가로등 및 부대시설 설치</t>
    <phoneticPr fontId="3" type="noConversion"/>
  </si>
  <si>
    <t>류호선</t>
  </si>
  <si>
    <t>940-8872</t>
  </si>
  <si>
    <t>거창창포원 전시판매시설 신축사업</t>
  </si>
  <si>
    <t>거창창포원 일원</t>
  </si>
  <si>
    <t>전시판매시설 신축
(연면적 30㎡)</t>
    <phoneticPr fontId="3" type="noConversion"/>
  </si>
  <si>
    <t>거창창포원 생태관광문화복합사업</t>
  </si>
  <si>
    <t>거창군 남상면 월평리 2273번지 등 7필지 일원</t>
  </si>
  <si>
    <t>창포문화관(2,000.3㎡)
야외공연장, 다목적 놀이마당 등</t>
    <phoneticPr fontId="3" type="noConversion"/>
  </si>
  <si>
    <t>거창창포원주제정원조성사업(바람개비광장)</t>
  </si>
  <si>
    <t>거창창포원 내 바람개비광장 일원</t>
    <phoneticPr fontId="3" type="noConversion"/>
  </si>
  <si>
    <t>주제정원 조성
(교목식재 65주, 어린이놀이시설 2개소, 책놀이집 2개소, 조형벤치 2개소)</t>
    <phoneticPr fontId="3" type="noConversion"/>
  </si>
  <si>
    <t>거창창포원주제정원조성사업(왕버들수변정원)</t>
  </si>
  <si>
    <t>거창창포원 내 왕버들 생태숲 일원</t>
  </si>
  <si>
    <t>주제정원 조성(4,000㎡)
왕버들 식재 및 편의시설 설치 등</t>
    <phoneticPr fontId="3" type="noConversion"/>
  </si>
  <si>
    <t>하반기
(미정)</t>
    <phoneticPr fontId="3" type="noConversion"/>
  </si>
  <si>
    <t>김여진</t>
  </si>
  <si>
    <t>940-8878</t>
  </si>
  <si>
    <t>제2 거창창포원 무궁화테마정원 조성사업</t>
  </si>
  <si>
    <t>제2 거창창포원 대산지구 일원</t>
  </si>
  <si>
    <t>무궁화 6,535주 식재
(1,700㎡)</t>
    <phoneticPr fontId="3" type="noConversion"/>
  </si>
  <si>
    <t>2025. 4.</t>
  </si>
  <si>
    <t>박정일</t>
  </si>
  <si>
    <t>940-3948</t>
  </si>
  <si>
    <t>폐기물시설</t>
  </si>
  <si>
    <t>생활폐기물 소각시설 설치공사</t>
  </si>
  <si>
    <t>거창군 거창읍 양평리 343</t>
  </si>
  <si>
    <t>소각시설 48톤일 신설</t>
    <phoneticPr fontId="3" type="noConversion"/>
  </si>
  <si>
    <t>2028. 12.</t>
  </si>
  <si>
    <t>미래농업과</t>
  </si>
  <si>
    <t>신승민</t>
  </si>
  <si>
    <t>940-8204</t>
  </si>
  <si>
    <t>유기농복합단지
조성사업</t>
    <phoneticPr fontId="3" type="noConversion"/>
  </si>
  <si>
    <t>거창군 남상면
월평리 2271</t>
    <phoneticPr fontId="3" type="noConversion"/>
  </si>
  <si>
    <t>건축연면적
A = 3,558.26</t>
    <phoneticPr fontId="3" type="noConversion"/>
  </si>
  <si>
    <t>2026.10월</t>
  </si>
  <si>
    <t>2026.10.</t>
  </si>
  <si>
    <t>행복농촌과</t>
  </si>
  <si>
    <t>형덕범</t>
  </si>
  <si>
    <t>940-8272</t>
  </si>
  <si>
    <t>가북면 플러스 주거플랫폼 구축사업</t>
  </si>
  <si>
    <t>가북면 우혜리 1877-3번지 일원</t>
  </si>
  <si>
    <t>복합문화센터 조성(2층) 연면적 A=163.0㎡</t>
  </si>
  <si>
    <t>미정
(발주예정)</t>
    <phoneticPr fontId="3" type="noConversion"/>
  </si>
  <si>
    <t>거창읍 농촌중심지 활성화사업</t>
  </si>
  <si>
    <t>거창읍 상림리 145-1번지 일원</t>
  </si>
  <si>
    <t>복합센터 신축(거창활력센터+청년창업지원센터)(6층)
연면적 A=1,940㎡</t>
  </si>
  <si>
    <t>가조면 기초생활거점조성사업</t>
  </si>
  <si>
    <t>가조면 마상리 일원</t>
  </si>
  <si>
    <t>가조 기초거점센터 조성(2층) 연면적 A=637.5㎡,
한마음 마당 조성 A=720㎡</t>
  </si>
  <si>
    <t>주상면 기초생활거점조성사업</t>
  </si>
  <si>
    <t>주상면 도평리 일원</t>
  </si>
  <si>
    <t>문화누리 거점센터 신축(2층) 연면적 A=562㎡</t>
  </si>
  <si>
    <t>마리면 기초생활거점조성사업</t>
  </si>
  <si>
    <t>마리면 말흘리 일원</t>
  </si>
  <si>
    <t>웰니스 문화자치센터 조성(2층-행정복지센터 복합화) 
연면적 A=1,407㎡</t>
  </si>
  <si>
    <t>신원면 기초생활거점조성사업</t>
  </si>
  <si>
    <t>신원면 과정리 일원</t>
  </si>
  <si>
    <t>신원 평생교육 거점 조성(2층) 연면적 A=498.9㎡(신원 사랑누리센터 건물 증축)</t>
  </si>
  <si>
    <t>신유진</t>
  </si>
  <si>
    <t>940-8273</t>
  </si>
  <si>
    <t>거창읍 갈지마을 마을만들기 종합개발사업</t>
  </si>
  <si>
    <t>거창읍 가지리 1529번지 일원</t>
  </si>
  <si>
    <t>유물학습관 조성(1층) 연면적 A=160㎡</t>
  </si>
  <si>
    <t>2025. 12월</t>
  </si>
  <si>
    <t>2025.12.03</t>
  </si>
  <si>
    <t>2026.05.31</t>
  </si>
  <si>
    <t>최광석</t>
  </si>
  <si>
    <t>940-8274</t>
  </si>
  <si>
    <t>거창읍 대동지구 농촌공간 정비사업 석면해체 및 건축물 철거공사</t>
  </si>
  <si>
    <t>거창읍 대동리 일원</t>
  </si>
  <si>
    <t>석면 해체(A=24,119㎡) 및 
건축물 철거(A=24,169㎡)</t>
  </si>
  <si>
    <t>2025. 12. 12.</t>
  </si>
  <si>
    <t>2025. 6. 9.</t>
  </si>
  <si>
    <t>거창읍 대동지구 농촌공간 정비사업(재생사업) 시행</t>
  </si>
  <si>
    <t>생태 숲 및 공유텃밭 조성, 
주차장 및 광장정비 등   A=54,200㎡</t>
  </si>
  <si>
    <t>남상면 임불지구 취약지역 생활여건 개조사업 토목공사</t>
  </si>
  <si>
    <t>남상면 임불리 일원</t>
  </si>
  <si>
    <t>생활·위생·안전 인프라 구축, 환경개선</t>
  </si>
  <si>
    <t>2025. 12. 26.</t>
  </si>
  <si>
    <t>2026. 8. 22.</t>
  </si>
  <si>
    <t>남상면 임불지구 취약지역 생활여건 개조사업 건축공사</t>
  </si>
  <si>
    <t>집수리, 지붕개량, 마을회관 리모델링</t>
  </si>
  <si>
    <t>거창읍 개화지구 마을만들기(종합개발) 사업</t>
  </si>
  <si>
    <t>거창읍 가지리 일원</t>
  </si>
  <si>
    <t>미끄럼방지 포장 A=1,400㎡, 
태양광 CCTV설치 등</t>
  </si>
  <si>
    <t>임진성</t>
  </si>
  <si>
    <t>940-8163</t>
  </si>
  <si>
    <t>주택</t>
  </si>
  <si>
    <t>하성단노을마을 체류형 복합단지 조성공사</t>
  </si>
  <si>
    <t>거창군 웅양면 한기리 915</t>
  </si>
  <si>
    <t>체류시설 A=584㎡, 
선셋정원 조성 1,276㎡, 
공용주차장 조성 365㎡ 등</t>
    <phoneticPr fontId="3" type="noConversion"/>
  </si>
  <si>
    <t>2027. 11.</t>
  </si>
  <si>
    <t>수도사업소</t>
  </si>
  <si>
    <t>윤충식</t>
  </si>
  <si>
    <t>940-8423</t>
  </si>
  <si>
    <t>상수도</t>
  </si>
  <si>
    <t>마리면 진산지구 지방상수도 확충사업</t>
  </si>
  <si>
    <t>마리면 말흘리</t>
  </si>
  <si>
    <t>관로매설 L=19.5km</t>
  </si>
  <si>
    <t>위천지구 우선착수대상 노후상수관망 정비사업</t>
  </si>
  <si>
    <t>위천면 장기리</t>
  </si>
  <si>
    <t>관로매설 L=18.9km</t>
  </si>
  <si>
    <t>2029.12.</t>
  </si>
  <si>
    <t>거창읍 강북 노후상수관망 정비사업</t>
  </si>
  <si>
    <t>거창읍 중앙리</t>
  </si>
  <si>
    <t>관로매설 L=3km</t>
  </si>
  <si>
    <t>박정윤</t>
  </si>
  <si>
    <t>940-8426</t>
  </si>
  <si>
    <t>북상면 중산마을 급수관로 교체공사</t>
  </si>
  <si>
    <t>북상면 중산마을</t>
  </si>
  <si>
    <t>노후관로 교체 L=800m</t>
  </si>
  <si>
    <t>신원면 알터마을 배급수관로 설치공사</t>
  </si>
  <si>
    <t>신원면 알터마을</t>
  </si>
  <si>
    <t>관로 매설 L=500m, 물탱크 설치 1식</t>
  </si>
  <si>
    <t>정호길</t>
  </si>
  <si>
    <t>940-8427</t>
  </si>
  <si>
    <t>가북면 용암마을 급수관로 교체공사</t>
  </si>
  <si>
    <t>가북면 용암마을</t>
  </si>
  <si>
    <t>노후관로 교체 L=600m</t>
  </si>
  <si>
    <t>고제면 소사마을 배급수관로 교체공사</t>
  </si>
  <si>
    <t>고제면 소사마을</t>
  </si>
  <si>
    <t>고제면 와룡마을 배급수관로 교체공사</t>
  </si>
  <si>
    <t>고제면 와룡마을</t>
  </si>
  <si>
    <t>노후관로 교체 L=700m</t>
  </si>
  <si>
    <t>고제면 손항마을 급수관로 교체공사</t>
  </si>
  <si>
    <t>고제면 손항마을</t>
  </si>
  <si>
    <t>마리면 상율마을 급수관로 교체공사</t>
  </si>
  <si>
    <t>마리면 상율마을</t>
  </si>
  <si>
    <t>노후관로 교체 L=1.8km, 관정개발 1식</t>
  </si>
  <si>
    <t>신원면 소룡마을 배급수관로 교체공사</t>
  </si>
  <si>
    <t>신원면 소룡마을</t>
  </si>
  <si>
    <t>노후관로 교체 L=550m</t>
  </si>
  <si>
    <t>신원면 수동마을 배급수관로 교체공사</t>
  </si>
  <si>
    <t>신원면 수동마을</t>
  </si>
  <si>
    <t>노후관로 교체 L=650m</t>
  </si>
  <si>
    <t>가조면 상수월마을 급수관로 교체공사</t>
  </si>
  <si>
    <t>가조면 상수월마을</t>
  </si>
  <si>
    <t>노후관로 교체 L=1.2km</t>
  </si>
  <si>
    <t>가조면 용당소마을 급수관로 교체공사</t>
  </si>
  <si>
    <t>가조면 용당소마을</t>
  </si>
  <si>
    <t>노후관로 교체 L=1.0km</t>
  </si>
  <si>
    <t>가북면 몽석마을 송급수관로 교체공사</t>
  </si>
  <si>
    <t>가북면 몽석마을</t>
  </si>
  <si>
    <t>노후관로 교체 L=1.2km, 관정개발 1식</t>
  </si>
  <si>
    <t>김윤현</t>
  </si>
  <si>
    <t>940-8431</t>
  </si>
  <si>
    <t>하수도</t>
  </si>
  <si>
    <t>남상 청림지구 소규모하수처리시설 설치사업</t>
  </si>
  <si>
    <t>남상면 대산리 청림마을 등 7개 마을</t>
  </si>
  <si>
    <t>처리장 신설 Q=110㎥/일, 하수관로 신설 L=9.8km 등</t>
  </si>
  <si>
    <t>북상 병곡지구 소규모하수처리시설 설치사업</t>
  </si>
  <si>
    <t>북상면 병곡리 일원(병곡, 장자터, 가리실마을)</t>
  </si>
  <si>
    <t>처리장 신설 Q=260㎥/일, 하수관로 신설 L=5.7km 등</t>
  </si>
  <si>
    <t>신원 수옥지구 소규모하수처리시설 설치사업</t>
  </si>
  <si>
    <t>신원면 양지리 일원(수옥, 양지, 감악마을)</t>
  </si>
  <si>
    <t>처리장 신설 Q=55㎥/일, 하수관로 신설 L=3.1km 등</t>
  </si>
  <si>
    <t>거창읍 시가지 노후 하수관로 정비사업</t>
  </si>
  <si>
    <t>거창읍 상림리, 대동리, 송정리, 김천리 등 일원</t>
  </si>
  <si>
    <t>하수관로 정비 L=2.9km, 맨홀 정비 60개소 등</t>
  </si>
  <si>
    <t>남상 무촌지구 등 4개소 하수관로 신설사업</t>
  </si>
  <si>
    <t>거창군 남상 무촌, 남하 안흥, 고제 용초, 거창 원동</t>
  </si>
  <si>
    <t>하수관로 신설 L=5.0km, 배수설비 설치 270가구 등</t>
  </si>
  <si>
    <t>김림호</t>
  </si>
  <si>
    <t>940-8433</t>
  </si>
  <si>
    <t>가조 기리지구 댐상류 수질개선 및 주거복지 향상사업(2차분)</t>
  </si>
  <si>
    <t>가조면 기리(양기, 음기, 광성마을) 일원</t>
  </si>
  <si>
    <t>하수관로 신설 L=4.25km, 배수설비 설치, 맨홀펌프장 3개소 등</t>
  </si>
  <si>
    <t>마리 진산지구 등 2개소 농어촌마을하수도 정비사업</t>
  </si>
  <si>
    <t>마리면 영승리 일원, 북상면 농산리 일원</t>
  </si>
  <si>
    <t>하수처리시설 증설 Q=70㎥/일, 하수관로 L=6.4km 등</t>
  </si>
  <si>
    <t>거창 강남지구 하수관로 신설사업</t>
  </si>
  <si>
    <t>거창읍 장팔, 김천, 송정, 대평리 일원</t>
  </si>
  <si>
    <t>하수관로 신설 L=2.1km, 배수설비 설치 119가구 등</t>
  </si>
  <si>
    <t>건설교통과(가조면)</t>
    <phoneticPr fontId="3" type="noConversion"/>
  </si>
  <si>
    <t>배수호</t>
  </si>
  <si>
    <t>940-7832</t>
  </si>
  <si>
    <t>기타</t>
  </si>
  <si>
    <t>부산마을 준영구 논두렁 설치공사</t>
  </si>
  <si>
    <t>가조면 일부리 883번지 일원</t>
  </si>
  <si>
    <t>준영구 논두렁 불럭설치 L= 2,500m</t>
  </si>
  <si>
    <t>광성마을 준영구 논두렁 설치공사</t>
  </si>
  <si>
    <t>가조면 기리 39-5번지 일원</t>
  </si>
  <si>
    <t>배수로</t>
  </si>
  <si>
    <t>중평마을 앞들 용수로 정비공사</t>
  </si>
  <si>
    <t>가조면 동례리 1356-3번지 일원</t>
  </si>
  <si>
    <t>용수로 정비 L= 400m</t>
  </si>
  <si>
    <t>합천군</t>
    <phoneticPr fontId="3" type="noConversion"/>
  </si>
  <si>
    <t>최민석</t>
    <phoneticPr fontId="3" type="noConversion"/>
  </si>
  <si>
    <t>055-930-3483</t>
    <phoneticPr fontId="3" type="noConversion"/>
  </si>
  <si>
    <t>월광 급경사지 붕괴위험지역 정비사업</t>
    <phoneticPr fontId="3" type="noConversion"/>
  </si>
  <si>
    <t>합천군 야로면 월광리 일원</t>
    <phoneticPr fontId="3" type="noConversion"/>
  </si>
  <si>
    <t>교량 신설 2개소</t>
    <phoneticPr fontId="3" type="noConversion"/>
  </si>
  <si>
    <t>2026.01.01.</t>
    <phoneticPr fontId="3" type="noConversion"/>
  </si>
  <si>
    <t>정양4 급경사지 붕괴위험지역 정비사업</t>
    <phoneticPr fontId="3" type="noConversion"/>
  </si>
  <si>
    <t>합천군 대양면 정양리 일원</t>
    <phoneticPr fontId="3" type="noConversion"/>
  </si>
  <si>
    <t>급경사지 정비 L=100m</t>
    <phoneticPr fontId="3" type="noConversion"/>
  </si>
  <si>
    <t>김상원</t>
    <phoneticPr fontId="3" type="noConversion"/>
  </si>
  <si>
    <t>055-930-3482</t>
    <phoneticPr fontId="3" type="noConversion"/>
  </si>
  <si>
    <t>청현 상습가뭄재해지구 정비사업</t>
    <phoneticPr fontId="3" type="noConversion"/>
  </si>
  <si>
    <t>합천 가야면 청현리 일원</t>
    <phoneticPr fontId="3" type="noConversion"/>
  </si>
  <si>
    <t>다목적 가뭄 방재시설 설치</t>
    <phoneticPr fontId="3" type="noConversion"/>
  </si>
  <si>
    <t>손창일</t>
    <phoneticPr fontId="3" type="noConversion"/>
  </si>
  <si>
    <t>055-930-3492</t>
    <phoneticPr fontId="3" type="noConversion"/>
  </si>
  <si>
    <t>박진기</t>
    <phoneticPr fontId="3" type="noConversion"/>
  </si>
  <si>
    <t>055-930-3493</t>
    <phoneticPr fontId="3" type="noConversion"/>
  </si>
  <si>
    <t>합천읍 서산리</t>
    <phoneticPr fontId="3" type="noConversion"/>
  </si>
  <si>
    <t>2026.04.30.</t>
    <phoneticPr fontId="3" type="noConversion"/>
  </si>
  <si>
    <t>이주현</t>
    <phoneticPr fontId="3" type="noConversion"/>
  </si>
  <si>
    <t>055-930-3494</t>
    <phoneticPr fontId="3" type="noConversion"/>
  </si>
  <si>
    <t>가회면 도탄리</t>
    <phoneticPr fontId="3" type="noConversion"/>
  </si>
  <si>
    <t>정골소하천 정비공사</t>
    <phoneticPr fontId="3" type="noConversion"/>
  </si>
  <si>
    <t>율곡면 기리</t>
    <phoneticPr fontId="3" type="noConversion"/>
  </si>
  <si>
    <t>소하천정비 L=0.49㎞</t>
    <phoneticPr fontId="3" type="noConversion"/>
  </si>
  <si>
    <t>유하1소하천 정비사업</t>
    <phoneticPr fontId="3" type="noConversion"/>
  </si>
  <si>
    <t>초계면 유하리 ~ 상대리</t>
    <phoneticPr fontId="3" type="noConversion"/>
  </si>
  <si>
    <t>소하천정비 L=0.70㎞</t>
    <phoneticPr fontId="3" type="noConversion"/>
  </si>
  <si>
    <t>솟구마골소하천 정비사업</t>
    <phoneticPr fontId="3" type="noConversion"/>
  </si>
  <si>
    <t>소하천정비 L=0.63㎞</t>
    <phoneticPr fontId="3" type="noConversion"/>
  </si>
  <si>
    <t>문송천 수해복구공사</t>
    <phoneticPr fontId="3" type="noConversion"/>
  </si>
  <si>
    <t>삼가면 두모리</t>
    <phoneticPr fontId="3" type="noConversion"/>
  </si>
  <si>
    <t>유린천 수해복구공사</t>
    <phoneticPr fontId="3" type="noConversion"/>
  </si>
  <si>
    <t>삼가면 동리</t>
    <phoneticPr fontId="3" type="noConversion"/>
  </si>
  <si>
    <t>백역천(하신~운곡) 수해복구공사</t>
    <phoneticPr fontId="3" type="noConversion"/>
  </si>
  <si>
    <t>쌍백면 하신리</t>
    <phoneticPr fontId="3" type="noConversion"/>
  </si>
  <si>
    <t>신전천 수해복구공사</t>
    <phoneticPr fontId="3" type="noConversion"/>
  </si>
  <si>
    <t>삼가면 어전리</t>
    <phoneticPr fontId="3" type="noConversion"/>
  </si>
  <si>
    <t>노곡천 수해복구공사</t>
    <phoneticPr fontId="3" type="noConversion"/>
  </si>
  <si>
    <t>봉산면 양지리</t>
    <phoneticPr fontId="3" type="noConversion"/>
  </si>
  <si>
    <t>유전천(대병면) 수해복구공사</t>
    <phoneticPr fontId="3" type="noConversion"/>
  </si>
  <si>
    <t>대병면 유전리</t>
    <phoneticPr fontId="3" type="noConversion"/>
  </si>
  <si>
    <t>공암천 수해복구공사</t>
    <phoneticPr fontId="3" type="noConversion"/>
  </si>
  <si>
    <t>용주면 공암리</t>
    <phoneticPr fontId="3" type="noConversion"/>
  </si>
  <si>
    <t>월계소하천 수해복구 공사</t>
    <phoneticPr fontId="3" type="noConversion"/>
  </si>
  <si>
    <t>가회면 월계리</t>
    <phoneticPr fontId="3" type="noConversion"/>
  </si>
  <si>
    <t>검암소하천 수해복구 공사</t>
    <phoneticPr fontId="3" type="noConversion"/>
  </si>
  <si>
    <t>상두심 소하천 수해복구 공사</t>
    <phoneticPr fontId="3" type="noConversion"/>
  </si>
  <si>
    <t>가회면 둔내리</t>
    <phoneticPr fontId="3" type="noConversion"/>
  </si>
  <si>
    <t>도탄리소하천  수해복구 공사</t>
    <phoneticPr fontId="3" type="noConversion"/>
  </si>
  <si>
    <t>등곡소하천 수해복구 공사</t>
    <phoneticPr fontId="3" type="noConversion"/>
  </si>
  <si>
    <t>덕진천 수해복구 공사</t>
    <phoneticPr fontId="3" type="noConversion"/>
  </si>
  <si>
    <t>삼가면 덕진리</t>
    <phoneticPr fontId="3" type="noConversion"/>
  </si>
  <si>
    <t>오내곡천 수해복구 공사</t>
    <phoneticPr fontId="3" type="noConversion"/>
  </si>
  <si>
    <t>가재소하천 정비사업</t>
    <phoneticPr fontId="3" type="noConversion"/>
  </si>
  <si>
    <t>율곡면 노양리</t>
    <phoneticPr fontId="3" type="noConversion"/>
  </si>
  <si>
    <t>소하천정비 L=0.52㎞</t>
    <phoneticPr fontId="3" type="noConversion"/>
  </si>
  <si>
    <t>이정일</t>
    <phoneticPr fontId="3" type="noConversion"/>
  </si>
  <si>
    <t>055-930-4167</t>
    <phoneticPr fontId="3" type="noConversion"/>
  </si>
  <si>
    <t>회양지구(2지구) 재해복구사업</t>
    <phoneticPr fontId="3" type="noConversion"/>
  </si>
  <si>
    <t>대병면 회양리</t>
    <phoneticPr fontId="3" type="noConversion"/>
  </si>
  <si>
    <t>세천 재해복구
L=1,488m</t>
    <phoneticPr fontId="3" type="noConversion"/>
  </si>
  <si>
    <t>군도6호 합천 둔내2지구 재해복구사업</t>
    <phoneticPr fontId="3" type="noConversion"/>
  </si>
  <si>
    <t>합천군 가회면 둔내리 산97-3</t>
    <phoneticPr fontId="3" type="noConversion"/>
  </si>
  <si>
    <t>도로법면 복구 L=197m</t>
    <phoneticPr fontId="3" type="noConversion"/>
  </si>
  <si>
    <t>박성빈</t>
    <phoneticPr fontId="3" type="noConversion"/>
  </si>
  <si>
    <t>055-930-4168</t>
    <phoneticPr fontId="3" type="noConversion"/>
  </si>
  <si>
    <t>가회천 재해복구사업</t>
    <phoneticPr fontId="3" type="noConversion"/>
  </si>
  <si>
    <t>합천군 가회면 
가회천 일원</t>
    <phoneticPr fontId="3" type="noConversion"/>
  </si>
  <si>
    <t>제방 및 호안유실 L=7.251㎞, 교량 13개소 등</t>
    <phoneticPr fontId="3" type="noConversion"/>
  </si>
  <si>
    <t>신등천 재해복구사업</t>
    <phoneticPr fontId="3" type="noConversion"/>
  </si>
  <si>
    <t>합천군 가회면 
신등천 일원</t>
    <phoneticPr fontId="3" type="noConversion"/>
  </si>
  <si>
    <t>제방 및 호안유실 L=5.669㎞, 교량 9개소 등</t>
    <phoneticPr fontId="3" type="noConversion"/>
  </si>
  <si>
    <t>금성천 재해복구사업</t>
    <phoneticPr fontId="3" type="noConversion"/>
  </si>
  <si>
    <t>합천군 대병면 
금성천 일원</t>
    <phoneticPr fontId="3" type="noConversion"/>
  </si>
  <si>
    <t>제방 및 호안유실 L=9.445㎞, 교량 12개소 등</t>
    <phoneticPr fontId="3" type="noConversion"/>
  </si>
  <si>
    <t>055-930-4169</t>
    <phoneticPr fontId="3" type="noConversion"/>
  </si>
  <si>
    <t>황계천 재해복구사업</t>
    <phoneticPr fontId="3" type="noConversion"/>
  </si>
  <si>
    <t>합천군 용주면 
황계천 일원</t>
    <phoneticPr fontId="3" type="noConversion"/>
  </si>
  <si>
    <t>제방 및 호안유실 L=6.823㎞, 교량 4개소 등</t>
    <phoneticPr fontId="3" type="noConversion"/>
  </si>
  <si>
    <t>도탄천 재해복구사업</t>
    <phoneticPr fontId="3" type="noConversion"/>
  </si>
  <si>
    <t>합천군 가회면 
도탄천 일원</t>
    <phoneticPr fontId="3" type="noConversion"/>
  </si>
  <si>
    <t>제방 및 호안유실 L=3.982㎞, 교량 3개소 등</t>
    <phoneticPr fontId="3" type="noConversion"/>
  </si>
  <si>
    <t>회양천 재해복구사업</t>
    <phoneticPr fontId="3" type="noConversion"/>
  </si>
  <si>
    <t>합천군 대병면 
회양천 일원</t>
    <phoneticPr fontId="3" type="noConversion"/>
  </si>
  <si>
    <t>제방 및 호안유실 L=1.610㎞, 교량 9개소 등</t>
    <phoneticPr fontId="3" type="noConversion"/>
  </si>
  <si>
    <t>팔산천 재해복구사업</t>
    <phoneticPr fontId="3" type="noConversion"/>
  </si>
  <si>
    <t>합천군 용주면 
팔산천 일원</t>
    <phoneticPr fontId="3" type="noConversion"/>
  </si>
  <si>
    <t>제방 및 호안유실 L=3.587㎞, 교량 9개소 등</t>
    <phoneticPr fontId="3" type="noConversion"/>
  </si>
  <si>
    <t>하판천 재해복구사업</t>
    <phoneticPr fontId="3" type="noConversion"/>
  </si>
  <si>
    <t>합천군 삼가면 
하판천 일원</t>
    <phoneticPr fontId="3" type="noConversion"/>
  </si>
  <si>
    <t>제방 및 호안유실 L=1.50㎞</t>
    <phoneticPr fontId="3" type="noConversion"/>
  </si>
  <si>
    <t>학리천 재해복구사업</t>
    <phoneticPr fontId="3" type="noConversion"/>
  </si>
  <si>
    <t>합천군 삼가면 
학리천 일원</t>
    <phoneticPr fontId="3" type="noConversion"/>
  </si>
  <si>
    <t>오도천 재해복구사업</t>
    <phoneticPr fontId="3" type="noConversion"/>
  </si>
  <si>
    <t>합천군 가회면 
오도천 일원</t>
    <phoneticPr fontId="3" type="noConversion"/>
  </si>
  <si>
    <t>제방 및 호안유실 L=2.83㎞</t>
    <phoneticPr fontId="3" type="noConversion"/>
  </si>
  <si>
    <t>이하나</t>
    <phoneticPr fontId="3" type="noConversion"/>
  </si>
  <si>
    <t>055-930-3462</t>
    <phoneticPr fontId="3" type="noConversion"/>
  </si>
  <si>
    <t>농업기반</t>
    <phoneticPr fontId="3" type="noConversion"/>
  </si>
  <si>
    <t>노곡 재해위험저수지 정비사업</t>
    <phoneticPr fontId="3" type="noConversion"/>
  </si>
  <si>
    <t>합천군 봉산면 노곡리</t>
    <phoneticPr fontId="3" type="noConversion"/>
  </si>
  <si>
    <t>미착수</t>
    <phoneticPr fontId="3" type="noConversion"/>
  </si>
  <si>
    <t>두무산 재해위험저수지 정비사업</t>
    <phoneticPr fontId="3" type="noConversion"/>
  </si>
  <si>
    <t>합천군 묘산면 안성리</t>
    <phoneticPr fontId="3" type="noConversion"/>
  </si>
  <si>
    <t>어파 재해위험저수지 정비사업</t>
    <phoneticPr fontId="3" type="noConversion"/>
  </si>
  <si>
    <t>합천군 쌍백면 외초리</t>
    <phoneticPr fontId="3" type="noConversion"/>
  </si>
  <si>
    <t>삼곡 재해위험저수지 정비사업</t>
    <phoneticPr fontId="3" type="noConversion"/>
  </si>
  <si>
    <t>방지원</t>
    <phoneticPr fontId="3" type="noConversion"/>
  </si>
  <si>
    <t>055-930-3463</t>
    <phoneticPr fontId="3" type="noConversion"/>
  </si>
  <si>
    <t>우곡리 수로 재해복구사업</t>
    <phoneticPr fontId="3" type="noConversion"/>
  </si>
  <si>
    <t>합천군 용주면 우곡리</t>
    <phoneticPr fontId="3" type="noConversion"/>
  </si>
  <si>
    <t>개거설치 L=140m</t>
    <phoneticPr fontId="3" type="noConversion"/>
  </si>
  <si>
    <t>봉기리 수로 재해복구사업</t>
    <phoneticPr fontId="3" type="noConversion"/>
  </si>
  <si>
    <t>합천군 용주면 봉기리</t>
    <phoneticPr fontId="3" type="noConversion"/>
  </si>
  <si>
    <t>개거설치 L=170m, 전석쌓기 L=20m</t>
    <phoneticPr fontId="3" type="noConversion"/>
  </si>
  <si>
    <t>우곡 저수지 재해복구사업</t>
    <phoneticPr fontId="3" type="noConversion"/>
  </si>
  <si>
    <t>저수지 복구 1식</t>
    <phoneticPr fontId="3" type="noConversion"/>
  </si>
  <si>
    <t>낙민3구 귀봉들 개거설치사업</t>
    <phoneticPr fontId="3" type="noConversion"/>
  </si>
  <si>
    <t>합천군 율곡면 낙민리</t>
    <phoneticPr fontId="3" type="noConversion"/>
  </si>
  <si>
    <t>용배수로 설치 L=0.31km</t>
    <phoneticPr fontId="3" type="noConversion"/>
  </si>
  <si>
    <t>성산지구 용배수로 설치사업</t>
    <phoneticPr fontId="3" type="noConversion"/>
  </si>
  <si>
    <t>합천군 용주면 성산리</t>
    <phoneticPr fontId="3" type="noConversion"/>
  </si>
  <si>
    <t>용배수로 설치 L=1.02km</t>
    <phoneticPr fontId="3" type="noConversion"/>
  </si>
  <si>
    <t>매호마을 농업용수 공급사업</t>
    <phoneticPr fontId="3" type="noConversion"/>
  </si>
  <si>
    <t>합천군 쌍책면 건태리</t>
    <phoneticPr fontId="3" type="noConversion"/>
  </si>
  <si>
    <t>간이 양수장 설치 1식</t>
    <phoneticPr fontId="3" type="noConversion"/>
  </si>
  <si>
    <t>권영민</t>
    <phoneticPr fontId="3" type="noConversion"/>
  </si>
  <si>
    <t>930-3472</t>
    <phoneticPr fontId="3" type="noConversion"/>
  </si>
  <si>
    <t>지방도1026호선(하조항~원송) 도로확장사업</t>
    <phoneticPr fontId="3" type="noConversion"/>
  </si>
  <si>
    <t>합천군 대병면 성리</t>
    <phoneticPr fontId="3" type="noConversion"/>
  </si>
  <si>
    <t>도로확장
L=1.9km, B=8.5m</t>
    <phoneticPr fontId="3" type="noConversion"/>
  </si>
  <si>
    <t>정동마을 우회도로(농304호) 개설공사</t>
    <phoneticPr fontId="3" type="noConversion"/>
  </si>
  <si>
    <t>합천군 청덕면 초곡리</t>
    <phoneticPr fontId="3" type="noConversion"/>
  </si>
  <si>
    <t>도로확포장 L=241m</t>
    <phoneticPr fontId="3" type="noConversion"/>
  </si>
  <si>
    <t>상나대지구(농202호선) 도로확장사업</t>
    <phoneticPr fontId="3" type="noConversion"/>
  </si>
  <si>
    <t>합천군 야로면 나대리</t>
    <phoneticPr fontId="3" type="noConversion"/>
  </si>
  <si>
    <t>도로확포장L=540m</t>
    <phoneticPr fontId="3" type="noConversion"/>
  </si>
  <si>
    <t>가야 숭산소재지(농203호선) 도로확장사업</t>
    <phoneticPr fontId="3" type="noConversion"/>
  </si>
  <si>
    <t>합천군 가야면 매안리</t>
    <phoneticPr fontId="3" type="noConversion"/>
  </si>
  <si>
    <t>도로확포장 L=486.8m</t>
    <phoneticPr fontId="3" type="noConversion"/>
  </si>
  <si>
    <t>055-930-3327</t>
  </si>
  <si>
    <t>2022.12월</t>
    <phoneticPr fontId="3" type="noConversion"/>
  </si>
  <si>
    <t>노신영</t>
    <phoneticPr fontId="2" type="noConversion"/>
  </si>
  <si>
    <t>가야 서부지구 농어촌생활용수 개발사업</t>
    <phoneticPr fontId="3" type="noConversion"/>
  </si>
  <si>
    <t>합천군 가야지구</t>
    <phoneticPr fontId="3" type="noConversion"/>
  </si>
  <si>
    <t>송·배·급수관로(D50~100mm) L=32.0km, 급수설비 1식</t>
    <phoneticPr fontId="3" type="noConversion"/>
  </si>
  <si>
    <t>2027.12월</t>
    <phoneticPr fontId="3" type="noConversion"/>
  </si>
  <si>
    <t>055-930-4647</t>
    <phoneticPr fontId="3" type="noConversion"/>
  </si>
  <si>
    <t>용주 둔덕마을 상수관로 정비사업</t>
    <phoneticPr fontId="3" type="noConversion"/>
  </si>
  <si>
    <t>용주면 둔덕리</t>
    <phoneticPr fontId="3" type="noConversion"/>
  </si>
  <si>
    <t>상수관로 정비 L=600m</t>
    <phoneticPr fontId="3" type="noConversion"/>
  </si>
  <si>
    <t>가야 치인골 상수관로 정비사업</t>
    <phoneticPr fontId="3" type="noConversion"/>
  </si>
  <si>
    <t>가야면 치인골</t>
    <phoneticPr fontId="3" type="noConversion"/>
  </si>
  <si>
    <t>상수관로 정비 L=700m</t>
    <phoneticPr fontId="3" type="noConversion"/>
  </si>
  <si>
    <t>야로면 금평2구 노후관로 정비사업</t>
    <phoneticPr fontId="3" type="noConversion"/>
  </si>
  <si>
    <t>야로면 금평리</t>
    <phoneticPr fontId="3" type="noConversion"/>
  </si>
  <si>
    <t>관로매설 L=1km</t>
    <phoneticPr fontId="3" type="noConversion"/>
  </si>
  <si>
    <t>김만덕</t>
  </si>
  <si>
    <t>055-930-4675</t>
  </si>
  <si>
    <t>신석희</t>
    <phoneticPr fontId="3" type="noConversion"/>
  </si>
  <si>
    <t>055-930-4684</t>
    <phoneticPr fontId="3" type="noConversion"/>
  </si>
  <si>
    <t>조성우</t>
    <phoneticPr fontId="3" type="noConversion"/>
  </si>
  <si>
    <t>055-930-3323</t>
    <phoneticPr fontId="3" type="noConversion"/>
  </si>
  <si>
    <t>창동 외 2개소 농어촌마을하수도 정비사업</t>
  </si>
  <si>
    <t>쌍책면 하신리, 청덕면 앙진리, 덕곡면 장리 일원</t>
  </si>
  <si>
    <t>처리시설(3개소) [창동 50톤/일, 덕곡 55톤/일, 우곡 100톤/일]
                 하수관로 L=14.8km, 배수설비 443가구</t>
  </si>
  <si>
    <t>2029.3월</t>
    <phoneticPr fontId="3" type="noConversion"/>
  </si>
  <si>
    <t>김만덕</t>
    <phoneticPr fontId="3" type="noConversion"/>
  </si>
  <si>
    <t>055-930-4675</t>
    <phoneticPr fontId="3" type="noConversion"/>
  </si>
  <si>
    <t>내곡 농어촌마을하수도 정비사업</t>
    <phoneticPr fontId="3" type="noConversion"/>
  </si>
  <si>
    <t>합천읍 내곡리, 외곡리 일원</t>
    <phoneticPr fontId="3" type="noConversion"/>
  </si>
  <si>
    <t>신설 50톤/일, 관로 L=3.4km, 배수설비 134가구</t>
    <phoneticPr fontId="3" type="noConversion"/>
  </si>
  <si>
    <t>2028.5월</t>
    <phoneticPr fontId="3" type="noConversion"/>
  </si>
  <si>
    <t>마장 공공하수처리시설 증설사업</t>
    <phoneticPr fontId="3" type="noConversion"/>
  </si>
  <si>
    <t>가야면 치인리 일원</t>
    <phoneticPr fontId="3" type="noConversion"/>
  </si>
  <si>
    <t>처리시설 증설 30톤/일(50→80), 관로 L=1.9km, 배수설비 6가구</t>
    <phoneticPr fontId="3" type="noConversion"/>
  </si>
  <si>
    <t>2028.3월</t>
    <phoneticPr fontId="3" type="noConversion"/>
  </si>
  <si>
    <t>합천읍 하수처리수 재이용사업</t>
    <phoneticPr fontId="3" type="noConversion"/>
  </si>
  <si>
    <t>합천읍 일원(공공하수처리시설 내)</t>
    <phoneticPr fontId="3" type="noConversion"/>
  </si>
  <si>
    <t>재이용시설 Q=3,000톤/일, 관로 L=2.5km</t>
    <phoneticPr fontId="3" type="noConversion"/>
  </si>
  <si>
    <t>삼가 면단위 하수처리장 설치사업</t>
    <phoneticPr fontId="3" type="noConversion"/>
  </si>
  <si>
    <t>삼가면 어전리, 양전리 일원</t>
    <phoneticPr fontId="3" type="noConversion"/>
  </si>
  <si>
    <t>증설 300톤/일(900→1,200), 관로 L=6.9km, 배수설비 219가구</t>
    <phoneticPr fontId="3" type="noConversion"/>
  </si>
  <si>
    <t>대병 면단위하수처리장 증설사업</t>
    <phoneticPr fontId="3" type="noConversion"/>
  </si>
  <si>
    <t>대병면 회양리 일원</t>
    <phoneticPr fontId="3" type="noConversion"/>
  </si>
  <si>
    <t>처리시설 증설230㎥/일(320→550), 하수관로 4.5(4.545)km,  배수설비 30가구, 맨홀펌프장(144㎥/일)(0.1~1.0㎥/분) 6개소</t>
    <phoneticPr fontId="3" type="noConversion"/>
  </si>
  <si>
    <t>2028.2월</t>
    <phoneticPr fontId="3" type="noConversion"/>
  </si>
  <si>
    <t>합천군 하수찌꺼기 처리시설 설치사업</t>
    <phoneticPr fontId="3" type="noConversion"/>
  </si>
  <si>
    <t>적중면 옥두리 일원(초계·적중 공공하수처리장 인근부지)</t>
    <phoneticPr fontId="3" type="noConversion"/>
  </si>
  <si>
    <t>하수찌꺼기 처리시설 Q=10톤/일</t>
    <phoneticPr fontId="3" type="noConversion"/>
  </si>
  <si>
    <t>김영식</t>
    <phoneticPr fontId="3" type="noConversion"/>
  </si>
  <si>
    <t>055-930-3307</t>
    <phoneticPr fontId="3" type="noConversion"/>
  </si>
  <si>
    <t>소각시설</t>
    <phoneticPr fontId="3" type="noConversion"/>
  </si>
  <si>
    <t>합천 생활폐기물 소각시설 설치사업</t>
    <phoneticPr fontId="3" type="noConversion"/>
  </si>
  <si>
    <t>합천군 대양면</t>
    <phoneticPr fontId="3" type="noConversion"/>
  </si>
  <si>
    <t>소각시설 1식
(30톤/일)</t>
    <phoneticPr fontId="3" type="noConversion"/>
  </si>
  <si>
    <t>농업유통과</t>
    <phoneticPr fontId="3" type="noConversion"/>
  </si>
  <si>
    <t>박보현</t>
    <phoneticPr fontId="3" type="noConversion"/>
  </si>
  <si>
    <t>055-930-4782</t>
    <phoneticPr fontId="3" type="noConversion"/>
  </si>
  <si>
    <t>합천군 공공전처리센터 건립</t>
    <phoneticPr fontId="3" type="noConversion"/>
  </si>
  <si>
    <t>대양면 대목리 151,155번지</t>
    <phoneticPr fontId="3" type="noConversion"/>
  </si>
  <si>
    <t>공공전처리시설 건립 1식, 400㎡</t>
    <phoneticPr fontId="3" type="noConversion"/>
  </si>
  <si>
    <t>정상우</t>
    <phoneticPr fontId="3" type="noConversion"/>
  </si>
  <si>
    <t>055-930-4932</t>
    <phoneticPr fontId="3" type="noConversion"/>
  </si>
  <si>
    <t>대병생활체육공원 인조구장 재해복구사업</t>
    <phoneticPr fontId="3" type="noConversion"/>
  </si>
  <si>
    <t>합천군 대병면 회양리</t>
    <phoneticPr fontId="3" type="noConversion"/>
  </si>
  <si>
    <t>인조구장 복구사업
A=8,140㎡</t>
    <phoneticPr fontId="3" type="noConversion"/>
  </si>
  <si>
    <t>가회생활체육공원 인조구장 재해복구사업</t>
    <phoneticPr fontId="3" type="noConversion"/>
  </si>
  <si>
    <t>합천군 가회면 덕촌리</t>
    <phoneticPr fontId="3" type="noConversion"/>
  </si>
  <si>
    <t>055-930-4933</t>
    <phoneticPr fontId="3" type="noConversion"/>
  </si>
  <si>
    <t>합천공성운동장 위험관람석 개보수사업</t>
    <phoneticPr fontId="3" type="noConversion"/>
  </si>
  <si>
    <t>합천군 합천리 923-1</t>
    <phoneticPr fontId="3" type="noConversion"/>
  </si>
  <si>
    <t>관람석 스텐드 철거 및 기초보강
(9,405㎡)</t>
    <phoneticPr fontId="3" type="noConversion"/>
  </si>
  <si>
    <t>강동혁</t>
    <phoneticPr fontId="3" type="noConversion"/>
  </si>
  <si>
    <t>055-930-3653</t>
    <phoneticPr fontId="3" type="noConversion"/>
  </si>
  <si>
    <t>농업연구시설 리모델링공사</t>
    <phoneticPr fontId="3" type="noConversion"/>
  </si>
  <si>
    <t>용주면 고품부흥1길 7</t>
    <phoneticPr fontId="3" type="noConversion"/>
  </si>
  <si>
    <t>리모델링 609.18㎡</t>
    <phoneticPr fontId="3" type="noConversion"/>
  </si>
  <si>
    <t>건축연면적 2,865.96㎡
지상 2층</t>
    <phoneticPr fontId="3" type="noConversion"/>
  </si>
  <si>
    <t>옥봉성당(A=438.27㎡) 지붕보수</t>
    <phoneticPr fontId="3" type="noConversion"/>
  </si>
  <si>
    <t>처리장 신설 60㎥/일
관로정비 L=2.53km</t>
    <phoneticPr fontId="3" type="noConversion"/>
  </si>
  <si>
    <t>처리장 증설 50㎥/일
관로정비 L=3.7km</t>
    <phoneticPr fontId="3" type="noConversion"/>
  </si>
  <si>
    <t>산책로 및 전망공간, 사계절 정원 조성 9,700㎡</t>
  </si>
  <si>
    <t>보도정비 L=3.2km, 열주등 32개소, 전망대 조성 A=712㎡</t>
    <phoneticPr fontId="3" type="noConversion"/>
  </si>
  <si>
    <t>경남지방조달청</t>
    <phoneticPr fontId="3" type="noConversion"/>
  </si>
  <si>
    <t>경영관리과</t>
    <phoneticPr fontId="3" type="noConversion"/>
  </si>
  <si>
    <t>이재균</t>
    <phoneticPr fontId="3" type="noConversion"/>
  </si>
  <si>
    <t>055-239-6717</t>
    <phoneticPr fontId="3" type="noConversion"/>
  </si>
  <si>
    <t>경남청 본관 및 별관 옥상 방수공사</t>
  </si>
  <si>
    <t>창원시 성산구 상남동231</t>
    <phoneticPr fontId="3" type="noConversion"/>
  </si>
  <si>
    <t>경남청 본관 및 별관 옥상</t>
    <phoneticPr fontId="3" type="noConversion"/>
  </si>
  <si>
    <t>2026(미정)</t>
    <phoneticPr fontId="3" type="noConversion"/>
  </si>
  <si>
    <t>부산지방국토관리청</t>
    <phoneticPr fontId="3" type="noConversion"/>
  </si>
  <si>
    <t>교통안전팀</t>
    <phoneticPr fontId="3" type="noConversion"/>
  </si>
  <si>
    <t>차영충</t>
    <phoneticPr fontId="3" type="noConversion"/>
  </si>
  <si>
    <t>051-660-1267</t>
    <phoneticPr fontId="3" type="noConversion"/>
  </si>
  <si>
    <t>2026년 부산청 국도ITS 구축사업(1권역)</t>
    <phoneticPr fontId="3" type="noConversion"/>
  </si>
  <si>
    <t>군위군 소보면 봉소리</t>
    <phoneticPr fontId="3" type="noConversion"/>
  </si>
  <si>
    <t>ITS 시설물 구축</t>
    <phoneticPr fontId="3" type="noConversion"/>
  </si>
  <si>
    <t>2026년 부산청 국도ITS 구축사업(2권역)</t>
    <phoneticPr fontId="3" type="noConversion"/>
  </si>
  <si>
    <t>산청군 단성면 남사리 등 3개소</t>
    <phoneticPr fontId="3" type="noConversion"/>
  </si>
  <si>
    <t>안준혁</t>
    <phoneticPr fontId="3" type="noConversion"/>
  </si>
  <si>
    <t>051-660-1272</t>
    <phoneticPr fontId="3" type="noConversion"/>
  </si>
  <si>
    <t>2026년 부산청 국도 감응신호 구축사업</t>
    <phoneticPr fontId="3" type="noConversion"/>
  </si>
  <si>
    <t xml:space="preserve">함양군, 문경시 </t>
    <phoneticPr fontId="3" type="noConversion"/>
  </si>
  <si>
    <t>도로공사2과</t>
    <phoneticPr fontId="3" type="noConversion"/>
  </si>
  <si>
    <t>심준형</t>
    <phoneticPr fontId="3" type="noConversion"/>
  </si>
  <si>
    <t>051-660-1158</t>
    <phoneticPr fontId="3" type="noConversion"/>
  </si>
  <si>
    <t>창녕-고암 국도건설공사</t>
    <phoneticPr fontId="3" type="noConversion"/>
  </si>
  <si>
    <t>창녕군 대지면 ~ 고암면 일원</t>
    <phoneticPr fontId="3" type="noConversion"/>
  </si>
  <si>
    <t>2차로 개량
L=8.35km, B=11.5m</t>
    <phoneticPr fontId="3" type="noConversion"/>
  </si>
  <si>
    <t>2025.05.12.</t>
    <phoneticPr fontId="3" type="noConversion"/>
  </si>
  <si>
    <t>2030.05.10.</t>
    <phoneticPr fontId="3" type="noConversion"/>
  </si>
  <si>
    <t>도로공사2과</t>
  </si>
  <si>
    <t>051-660-1158</t>
  </si>
  <si>
    <t>밀양나노 국가산단 진입도로 건설공사</t>
    <phoneticPr fontId="3" type="noConversion"/>
  </si>
  <si>
    <t>밀양시 무안면 ~ 부북면 일원</t>
    <phoneticPr fontId="3" type="noConversion"/>
  </si>
  <si>
    <t>4차로 신설
L=1.94km B=18.5m</t>
    <phoneticPr fontId="3" type="noConversion"/>
  </si>
  <si>
    <t>2020.12.23.</t>
    <phoneticPr fontId="3" type="noConversion"/>
  </si>
  <si>
    <t>도로계획과</t>
  </si>
  <si>
    <t>정창환</t>
    <phoneticPr fontId="3" type="noConversion"/>
  </si>
  <si>
    <t>051-660-1108</t>
    <phoneticPr fontId="3" type="noConversion"/>
  </si>
  <si>
    <t>고성-통영 국도건설공사</t>
  </si>
  <si>
    <t>경남 통영시 광도면 노산리~고성군 동해면 장좌리</t>
  </si>
  <si>
    <t>L=17.9km, B=10~17.5m</t>
    <phoneticPr fontId="3" type="noConversion"/>
  </si>
  <si>
    <t>2026.01.31.</t>
    <phoneticPr fontId="3" type="noConversion"/>
  </si>
  <si>
    <t>김상협</t>
    <phoneticPr fontId="3" type="noConversion"/>
  </si>
  <si>
    <t>함안 군북-가야 국도건설공사</t>
  </si>
  <si>
    <t>경남 함안군 군북면 ~ 경남 함안군 가야읍</t>
  </si>
  <si>
    <t xml:space="preserve"> L=8.30km, B=11.5m</t>
    <phoneticPr fontId="3" type="noConversion"/>
  </si>
  <si>
    <t>2021.01.18.</t>
    <phoneticPr fontId="3" type="noConversion"/>
  </si>
  <si>
    <t>2027.02.28.</t>
    <phoneticPr fontId="3" type="noConversion"/>
  </si>
  <si>
    <t>임승준</t>
    <phoneticPr fontId="3" type="noConversion"/>
  </si>
  <si>
    <t>051-660-1118</t>
    <phoneticPr fontId="3" type="noConversion"/>
  </si>
  <si>
    <t>사천항공 산업대교 건설공사</t>
  </si>
  <si>
    <t>경남 사천시 곤양면 검정리 ~ 사천시 사남면 방지리</t>
  </si>
  <si>
    <t>L=1.32km, B=11.0m</t>
    <phoneticPr fontId="3" type="noConversion"/>
  </si>
  <si>
    <t>2023.03.20.</t>
    <phoneticPr fontId="3" type="noConversion"/>
  </si>
  <si>
    <t>2028.02.21.</t>
    <phoneticPr fontId="3" type="noConversion"/>
  </si>
  <si>
    <t>유수민</t>
  </si>
  <si>
    <t>051-660-1292</t>
  </si>
  <si>
    <t>국도20호선 산청 신안-생비량 도로건설공사</t>
  </si>
  <si>
    <t>경남 산청군 단성면 강누리 ~ 생비량면 도리</t>
  </si>
  <si>
    <t xml:space="preserve"> L=9.2km, B=19.5m</t>
    <phoneticPr fontId="3" type="noConversion"/>
  </si>
  <si>
    <t>2020.06.30.</t>
    <phoneticPr fontId="3" type="noConversion"/>
  </si>
  <si>
    <t>2027.05.24.</t>
    <phoneticPr fontId="3" type="noConversion"/>
  </si>
  <si>
    <t>국도20호선 산청 신안-생비량 도로건설공사 전기공사</t>
  </si>
  <si>
    <t>가로등 12개소, 
신호등 13개소</t>
  </si>
  <si>
    <t>2024.12.11.</t>
    <phoneticPr fontId="3" type="noConversion"/>
  </si>
  <si>
    <t>2027.05.29.</t>
    <phoneticPr fontId="3" type="noConversion"/>
  </si>
  <si>
    <t>성기훈</t>
  </si>
  <si>
    <t>국도31호선 장안-서생 이설공사</t>
  </si>
  <si>
    <t>부산시 기장군 장안읍 길천리 ~ 울산시 울주군 서생면 신암리</t>
    <phoneticPr fontId="3" type="noConversion"/>
  </si>
  <si>
    <t>L=4.9km, B=21.5~25.0m</t>
    <phoneticPr fontId="3" type="noConversion"/>
  </si>
  <si>
    <t>2019.01.21.</t>
    <phoneticPr fontId="3" type="noConversion"/>
  </si>
  <si>
    <t>이현일</t>
    <phoneticPr fontId="3" type="noConversion"/>
  </si>
  <si>
    <t>051-660-1114</t>
    <phoneticPr fontId="3" type="noConversion"/>
  </si>
  <si>
    <t>거창 거창 송정-대평 국도건설공사</t>
    <phoneticPr fontId="3" type="noConversion"/>
  </si>
  <si>
    <t>경남 거창군 거창읍 송정리 ~ 경남 거창군 거창읍 대평리</t>
    <phoneticPr fontId="3" type="noConversion"/>
  </si>
  <si>
    <t xml:space="preserve"> L=2.90km, B=19.5m</t>
    <phoneticPr fontId="3" type="noConversion"/>
  </si>
  <si>
    <t>정경재</t>
    <phoneticPr fontId="3" type="noConversion"/>
  </si>
  <si>
    <t>051-660-1122</t>
    <phoneticPr fontId="3" type="noConversion"/>
  </si>
  <si>
    <t>사등-장평 국도건설공사</t>
    <phoneticPr fontId="3" type="noConversion"/>
  </si>
  <si>
    <t>경남 거제시 사등면 성포리 ~ 경남 거제시 장평동</t>
    <phoneticPr fontId="3" type="noConversion"/>
  </si>
  <si>
    <t xml:space="preserve"> L=6.8km, B=24.5m</t>
    <phoneticPr fontId="3" type="noConversion"/>
  </si>
  <si>
    <t>김해국토관리사무소
도로안전운영과</t>
    <phoneticPr fontId="3" type="noConversion"/>
  </si>
  <si>
    <t>최재용</t>
    <phoneticPr fontId="3" type="noConversion"/>
  </si>
  <si>
    <t>340-6634</t>
    <phoneticPr fontId="3" type="noConversion"/>
  </si>
  <si>
    <t>국도25호선 창원 진영읍 진영리 등 포장도 보수공사</t>
    <phoneticPr fontId="3" type="noConversion"/>
  </si>
  <si>
    <t>창원시 진영읍 진영리 642-7</t>
    <phoneticPr fontId="3" type="noConversion"/>
  </si>
  <si>
    <t>도로재포장 L=6,400m B=3.5m</t>
    <phoneticPr fontId="3" type="noConversion"/>
  </si>
  <si>
    <t>국도14호선 창원 동읍 용잠 등 포장도 보수공사</t>
    <phoneticPr fontId="3" type="noConversion"/>
  </si>
  <si>
    <t>창원시 동읍 용잠리 1069-1</t>
    <phoneticPr fontId="3" type="noConversion"/>
  </si>
  <si>
    <t>도로재포장 L=5,800m B=3.5m</t>
    <phoneticPr fontId="3" type="noConversion"/>
  </si>
  <si>
    <t>국도14호선 김해 풍유 등 포장도 보수공사</t>
    <phoneticPr fontId="3" type="noConversion"/>
  </si>
  <si>
    <t>김해시 풍유동 270-14</t>
    <phoneticPr fontId="3" type="noConversion"/>
  </si>
  <si>
    <t>도로재포장 L=3,400m B=3.5m</t>
    <phoneticPr fontId="3" type="noConversion"/>
  </si>
  <si>
    <t>340-6633</t>
    <phoneticPr fontId="3" type="noConversion"/>
  </si>
  <si>
    <t>국도20호선 창녕 유어면 미곡리 등 포장도 보수공사</t>
    <phoneticPr fontId="3" type="noConversion"/>
  </si>
  <si>
    <t>창녕군 유어면 미구리 617</t>
    <phoneticPr fontId="3" type="noConversion"/>
  </si>
  <si>
    <t>도로재포장 L=6,800m B=3.5m</t>
    <phoneticPr fontId="3" type="noConversion"/>
  </si>
  <si>
    <t>국도24호선 밀양 산외 등 포장도 보수공사</t>
    <phoneticPr fontId="3" type="noConversion"/>
  </si>
  <si>
    <t>밀양시 산외면 남기리 1079</t>
    <phoneticPr fontId="3" type="noConversion"/>
  </si>
  <si>
    <t>도로재포장 L=3,600m B=3.5m</t>
    <phoneticPr fontId="3" type="noConversion"/>
  </si>
  <si>
    <t>국도58호선 밀양 삼랑진 등 포장도 보수공사</t>
    <phoneticPr fontId="3" type="noConversion"/>
  </si>
  <si>
    <t>밀양시 삼랑진읍 미전리 산 72-3</t>
    <phoneticPr fontId="3" type="noConversion"/>
  </si>
  <si>
    <t>도로재포장 L=6,200m B=3.5m</t>
    <phoneticPr fontId="3" type="noConversion"/>
  </si>
  <si>
    <t>김해국토관리사무소
시설안전관리과</t>
    <phoneticPr fontId="3" type="noConversion"/>
  </si>
  <si>
    <t>서일교</t>
    <phoneticPr fontId="3" type="noConversion"/>
  </si>
  <si>
    <t>340-6656</t>
    <phoneticPr fontId="3" type="noConversion"/>
  </si>
  <si>
    <t>국도20호선 청도 원정 모강(대남-모강) 단구간 확장사업(5차)</t>
    <phoneticPr fontId="3" type="noConversion"/>
  </si>
  <si>
    <t>국도20호선 경북 청도군 화양읍 범곡리 범곡남교차로 ~ 대남교차로</t>
    <phoneticPr fontId="3" type="noConversion"/>
  </si>
  <si>
    <t>도로확장 L=1,200m B=18.5~25.5m</t>
    <phoneticPr fontId="3" type="noConversion"/>
  </si>
  <si>
    <t>국도20호선 청도 원정 모강(범곡-대남) 단구간확장사업(7차)</t>
    <phoneticPr fontId="3" type="noConversion"/>
  </si>
  <si>
    <t>국도20호선 경상북도 청도군 화양읍 범곡리(청도대교 시점)~원정리(모강교차로)</t>
    <phoneticPr fontId="3" type="noConversion"/>
  </si>
  <si>
    <t>도로확장 및 교량 신설 L=900m B=22.5m</t>
    <phoneticPr fontId="3" type="noConversion"/>
  </si>
  <si>
    <t>진성훈</t>
    <phoneticPr fontId="3" type="noConversion"/>
  </si>
  <si>
    <t>340-6652</t>
    <phoneticPr fontId="3" type="noConversion"/>
  </si>
  <si>
    <t>창원 양곡 양곡교차로 교차로개선사업(5차)</t>
    <phoneticPr fontId="3" type="noConversion"/>
  </si>
  <si>
    <t>경상남도 창원시 성산구 양곡동 양곡IC 일원</t>
    <phoneticPr fontId="3" type="noConversion"/>
  </si>
  <si>
    <t>진출입로 연결로 2개소
(L=1,580m, B=17~19m)
, 램프 설치 등</t>
    <phoneticPr fontId="3" type="noConversion"/>
  </si>
  <si>
    <t>국도58호선 밀양 송지지구 단구간 확장공사(5차)</t>
    <phoneticPr fontId="3" type="noConversion"/>
  </si>
  <si>
    <t>국도58호선 경남 밀양시 삼랑진읍 송지리~삼랑리 일원</t>
    <phoneticPr fontId="3" type="noConversion"/>
  </si>
  <si>
    <t>도로확장
L=1,150m B=19.5m
,회전교차로 1개소 등</t>
    <phoneticPr fontId="3" type="noConversion"/>
  </si>
  <si>
    <t>국도20호선 창녕 성산 방리 단구간 확장공사(5차)</t>
    <phoneticPr fontId="3" type="noConversion"/>
  </si>
  <si>
    <t>국도20호선 경남 창녕군 성산면 방리 일원</t>
    <phoneticPr fontId="3" type="noConversion"/>
  </si>
  <si>
    <t>도로확장
L=1,570m B=3.25m</t>
    <phoneticPr fontId="3" type="noConversion"/>
  </si>
  <si>
    <t>이동근</t>
    <phoneticPr fontId="3" type="noConversion"/>
  </si>
  <si>
    <t>340-6655</t>
    <phoneticPr fontId="3" type="noConversion"/>
  </si>
  <si>
    <t>국도2호선 가포검문소 등 1개소 분리운송공간 보수공사(2차)</t>
    <phoneticPr fontId="3" type="noConversion"/>
  </si>
  <si>
    <t>창원시 마산합포구 가포동 산55</t>
    <phoneticPr fontId="3" type="noConversion"/>
  </si>
  <si>
    <t>차선도색, 시설물보수, 부대공
L=270m</t>
    <phoneticPr fontId="3" type="noConversion"/>
  </si>
  <si>
    <t>2026.12.19.</t>
    <phoneticPr fontId="3" type="noConversion"/>
  </si>
  <si>
    <t>국도7호선 두명고가교~신임곡교 등 3개소 위험도로 개량사업(2차)</t>
    <phoneticPr fontId="3" type="noConversion"/>
  </si>
  <si>
    <t>부산광역시 기장군 정관읍 임곡리</t>
    <phoneticPr fontId="3" type="noConversion"/>
  </si>
  <si>
    <t>그루빙, 차선도색
L=225m</t>
    <phoneticPr fontId="3" type="noConversion"/>
  </si>
  <si>
    <t>구혜지</t>
    <phoneticPr fontId="3" type="noConversion"/>
  </si>
  <si>
    <t>340-6663</t>
    <phoneticPr fontId="3" type="noConversion"/>
  </si>
  <si>
    <t>국도58호선 김해시 생림면 봉림리 병목지점 개선공사</t>
    <phoneticPr fontId="3" type="noConversion"/>
  </si>
  <si>
    <t>김해시 생림면 봉림리 일원</t>
    <phoneticPr fontId="3" type="noConversion"/>
  </si>
  <si>
    <t>도로확장 및 개설
L=245m</t>
    <phoneticPr fontId="3" type="noConversion"/>
  </si>
  <si>
    <t>진주국토관리사무소
도로안전운영과</t>
    <phoneticPr fontId="3" type="noConversion"/>
  </si>
  <si>
    <t>반영직</t>
    <phoneticPr fontId="3" type="noConversion"/>
  </si>
  <si>
    <t>055-740-2632</t>
    <phoneticPr fontId="3" type="noConversion"/>
  </si>
  <si>
    <t>합천, 의령권역 포장도 보수공사</t>
  </si>
  <si>
    <t>합천군, 의령군</t>
    <phoneticPr fontId="3" type="noConversion"/>
  </si>
  <si>
    <t>포장도 보수공사 1식</t>
    <phoneticPr fontId="3" type="noConversion"/>
  </si>
  <si>
    <t>055-740-2632</t>
  </si>
  <si>
    <t>사천권역 포장도 보수공사</t>
  </si>
  <si>
    <t>거제권역 포장도 보수공사</t>
  </si>
  <si>
    <t>진주권역 포장도 보수공사</t>
  </si>
  <si>
    <t>하동권역 포장도 보수공사</t>
  </si>
  <si>
    <t>남해권역 포장도 보수공사</t>
  </si>
  <si>
    <t>통영, 고성권역 포장도 보수공사</t>
  </si>
  <si>
    <t>통영시, 고성군</t>
    <phoneticPr fontId="3" type="noConversion"/>
  </si>
  <si>
    <t>거창, 함양권역 포장도 보수공사</t>
  </si>
  <si>
    <t>거창군, 함양군</t>
    <phoneticPr fontId="3" type="noConversion"/>
  </si>
  <si>
    <t>산청권역 차선도색공사</t>
  </si>
  <si>
    <t>차선도색공사 1식</t>
    <phoneticPr fontId="3" type="noConversion"/>
  </si>
  <si>
    <t>거제권역 차선도색공사</t>
  </si>
  <si>
    <t>합천권역 차선도색공사</t>
  </si>
  <si>
    <t>하동권역 차선도색공사</t>
  </si>
  <si>
    <t>거창출장소 관내 차선도색공사</t>
  </si>
  <si>
    <t>진주, 창원권역 차선도색공사</t>
  </si>
  <si>
    <t>진주시, 창원시</t>
    <phoneticPr fontId="3" type="noConversion"/>
  </si>
  <si>
    <t>사천, 남해권역 차선도색공사</t>
  </si>
  <si>
    <t>사천시, 남해군</t>
    <phoneticPr fontId="3" type="noConversion"/>
  </si>
  <si>
    <t>통영, 고성, 거제권역 차선도색공사</t>
  </si>
  <si>
    <t>통영시, 고성군, 거제시</t>
    <phoneticPr fontId="3" type="noConversion"/>
  </si>
  <si>
    <t>국도20호선 산청 신안 장죽지구 마을주민보호구간 개선공사</t>
    <phoneticPr fontId="3" type="noConversion"/>
  </si>
  <si>
    <t>마을주민 보호구간 개선 1식</t>
    <phoneticPr fontId="3" type="noConversion"/>
  </si>
  <si>
    <t>국도3호선 남해 금송지구 보도정비공사(2차)</t>
    <phoneticPr fontId="3" type="noConversion"/>
  </si>
  <si>
    <t>보도정비공사 1식</t>
    <phoneticPr fontId="3" type="noConversion"/>
  </si>
  <si>
    <t>국도3호산 사천 곤명지구 보도정비공사(2차)</t>
    <phoneticPr fontId="3" type="noConversion"/>
  </si>
  <si>
    <t>국도14호선 거제 장평 E3지구 도로정비공사(3차)</t>
    <phoneticPr fontId="3" type="noConversion"/>
  </si>
  <si>
    <t>도로정비공사 1식</t>
    <phoneticPr fontId="3" type="noConversion"/>
  </si>
  <si>
    <t>국도3호선 산청 외송2지구 수해복구공사(2차)</t>
    <phoneticPr fontId="3" type="noConversion"/>
  </si>
  <si>
    <t>낙석산사태 1식</t>
    <phoneticPr fontId="3" type="noConversion"/>
  </si>
  <si>
    <t>국도33호선 진주 집현 냉정지구 수해복구공사(2차)</t>
    <phoneticPr fontId="3" type="noConversion"/>
  </si>
  <si>
    <t>국도3호선 함양 수동지구 등 3개소 수해복구공사(2차)</t>
    <phoneticPr fontId="3" type="noConversion"/>
  </si>
  <si>
    <t>함양군 등</t>
    <phoneticPr fontId="3" type="noConversion"/>
  </si>
  <si>
    <t>국도24호선 합천 묘산지구 수해복구공사(2차)</t>
    <phoneticPr fontId="3" type="noConversion"/>
  </si>
  <si>
    <t>진주국토관리사무소
시설안전관리과</t>
    <phoneticPr fontId="3" type="noConversion"/>
  </si>
  <si>
    <t>권대훈</t>
  </si>
  <si>
    <t>055-740-2664</t>
  </si>
  <si>
    <t>국도14호선 거제 상동동 1지구 교차로 개선공사(2차)</t>
    <phoneticPr fontId="3" type="noConversion"/>
  </si>
  <si>
    <t>거제시 상동동</t>
    <phoneticPr fontId="3" type="noConversion"/>
  </si>
  <si>
    <t>교차로연결로 확장
L=380</t>
    <phoneticPr fontId="3" type="noConversion"/>
  </si>
  <si>
    <t>권대훈</t>
    <phoneticPr fontId="3" type="noConversion"/>
  </si>
  <si>
    <t>055-740-2664</t>
    <phoneticPr fontId="3" type="noConversion"/>
  </si>
  <si>
    <t>국도5호선 거제 동부면 산촌리 단구간 확장공사(2차)</t>
    <phoneticPr fontId="3" type="noConversion"/>
  </si>
  <si>
    <t>거제시 동부면 산촌리</t>
    <phoneticPr fontId="3" type="noConversion"/>
  </si>
  <si>
    <t>회전교차로 신설 1식
차로확장 L=450m</t>
    <phoneticPr fontId="3" type="noConversion"/>
  </si>
  <si>
    <t>국도14호선 거제 아주동 1지구 교차로 개선공사(2차)</t>
    <phoneticPr fontId="3" type="noConversion"/>
  </si>
  <si>
    <t>거제시 아주동</t>
    <phoneticPr fontId="3" type="noConversion"/>
  </si>
  <si>
    <t>진출로개설(L=325m)</t>
    <phoneticPr fontId="3" type="noConversion"/>
  </si>
  <si>
    <t>국도5호선 거제 아주동 2지구 교차로 개선공사(2차)</t>
    <phoneticPr fontId="3" type="noConversion"/>
  </si>
  <si>
    <t>회전교차로 신설 1식
보도개선 L=300m</t>
    <phoneticPr fontId="3" type="noConversion"/>
  </si>
  <si>
    <t>국도14호선 통영 광도 죽림리1 교차로 개선공사(2차)</t>
    <phoneticPr fontId="3" type="noConversion"/>
  </si>
  <si>
    <t>통영시 광도면 죽림리</t>
    <phoneticPr fontId="3" type="noConversion"/>
  </si>
  <si>
    <t>교차로 확장(4차로→5차로)</t>
    <phoneticPr fontId="3" type="noConversion"/>
  </si>
  <si>
    <t>국도3호선 남해 미조 송정리1 위험도로 개선공사(3차)</t>
    <phoneticPr fontId="3" type="noConversion"/>
  </si>
  <si>
    <t>남해군 미조면 송정리</t>
    <phoneticPr fontId="3" type="noConversion"/>
  </si>
  <si>
    <t>평면선형개량 L=220m</t>
    <phoneticPr fontId="3" type="noConversion"/>
  </si>
  <si>
    <t>국도19호선 노량대교 등 15개소 시설물 보수공사(2차)</t>
    <phoneticPr fontId="3" type="noConversion"/>
  </si>
  <si>
    <t>남해군 설천면 노량리</t>
    <phoneticPr fontId="3" type="noConversion"/>
  </si>
  <si>
    <t>시설물 보수공사 1식</t>
    <phoneticPr fontId="3" type="noConversion"/>
  </si>
  <si>
    <t>국도3호선 창선교 등 4개소 시설물 보수공사(2차)</t>
    <phoneticPr fontId="3" type="noConversion"/>
  </si>
  <si>
    <t>남해군 삼동면 지족리</t>
    <phoneticPr fontId="3" type="noConversion"/>
  </si>
  <si>
    <t>의령권역 교량 유지관리공사</t>
    <phoneticPr fontId="3" type="noConversion"/>
  </si>
  <si>
    <t>남해권역 교량 유지관리공사</t>
    <phoneticPr fontId="3" type="noConversion"/>
  </si>
  <si>
    <t>거제권역 교량 유지관리공사</t>
    <phoneticPr fontId="3" type="noConversion"/>
  </si>
  <si>
    <t>산청권역 교량 유지관리공사</t>
    <phoneticPr fontId="3" type="noConversion"/>
  </si>
  <si>
    <t>진주국토관리사무소
거창출장소</t>
    <phoneticPr fontId="3" type="noConversion"/>
  </si>
  <si>
    <t>윤치현</t>
    <phoneticPr fontId="3" type="noConversion"/>
  </si>
  <si>
    <t>055-941-0670</t>
    <phoneticPr fontId="3" type="noConversion"/>
  </si>
  <si>
    <t>경남 함양군 수동면 내백리 561 등 3개소</t>
    <phoneticPr fontId="3" type="noConversion"/>
  </si>
  <si>
    <t>수해복구공사
3개소</t>
    <phoneticPr fontId="3" type="noConversion"/>
  </si>
  <si>
    <t>국도3,24,26호선 거창출장소 관내 도로안전시설물 일상관리공사</t>
    <phoneticPr fontId="3" type="noConversion"/>
  </si>
  <si>
    <t>함양군, 거창군, 합천군 일원</t>
    <phoneticPr fontId="3" type="noConversion"/>
  </si>
  <si>
    <t>일상관리공사 1식</t>
    <phoneticPr fontId="3" type="noConversion"/>
  </si>
  <si>
    <t>2026년 거창출장소 관내 도로포장도 일상관리공사</t>
    <phoneticPr fontId="3" type="noConversion"/>
  </si>
  <si>
    <t>국도3,24,26호선 함양,거창,합천권역 차선도색공사</t>
    <phoneticPr fontId="3" type="noConversion"/>
  </si>
  <si>
    <t>국도3호선 함양 수동 상백지구 등 3개소 낙석산사태 정비공사</t>
    <phoneticPr fontId="3" type="noConversion"/>
  </si>
  <si>
    <t>함양군 수동면 상백리 산24-5 등 3개소</t>
    <phoneticPr fontId="3" type="noConversion"/>
  </si>
  <si>
    <t>낙석산사태 및 도로비탈면 정비
L=574m</t>
    <phoneticPr fontId="3" type="noConversion"/>
  </si>
  <si>
    <t>국도26호선 함양 서하 황산지구 배수시설 정비공사</t>
    <phoneticPr fontId="3" type="noConversion"/>
  </si>
  <si>
    <t>함양군 서하면 황산리 480-4번지 일원</t>
    <phoneticPr fontId="3" type="noConversion"/>
  </si>
  <si>
    <t>배수시설 정비
L=340m</t>
    <phoneticPr fontId="3" type="noConversion"/>
  </si>
  <si>
    <t>국도24호선 합천 봉산 상현지구 등 4개소 배수시설 정비공사</t>
    <phoneticPr fontId="3" type="noConversion"/>
  </si>
  <si>
    <t>합천군 봉산면 상현리 산213-12 등 4개소</t>
    <phoneticPr fontId="3" type="noConversion"/>
  </si>
  <si>
    <t>배수시설 정비
L=260m</t>
    <phoneticPr fontId="3" type="noConversion"/>
  </si>
  <si>
    <t>한국토지주택공사 경남지역본부</t>
    <phoneticPr fontId="3" type="noConversion"/>
  </si>
  <si>
    <t>건설사업처 주택품질1팀</t>
  </si>
  <si>
    <t>주승현</t>
    <phoneticPr fontId="3" type="noConversion"/>
  </si>
  <si>
    <t>055-210-8534</t>
    <phoneticPr fontId="3" type="noConversion"/>
  </si>
  <si>
    <t>함양안의 마을정비형 공공주택 건설공사</t>
    <phoneticPr fontId="3" type="noConversion"/>
  </si>
  <si>
    <t>경상남도 함양군 안의면 당본리 80번지 일원</t>
    <phoneticPr fontId="3" type="noConversion"/>
  </si>
  <si>
    <t>연면적 4,205.930㎡
60세대 2개동</t>
    <phoneticPr fontId="3" type="noConversion"/>
  </si>
  <si>
    <t>밀양나노국가산단 C2BL 공공주택 건설공사</t>
    <phoneticPr fontId="3" type="noConversion"/>
  </si>
  <si>
    <t>경상남도 밀양시 부북면 감천리 260-1번지 일원</t>
    <phoneticPr fontId="3" type="noConversion"/>
  </si>
  <si>
    <t>연면적 23,443.200㎡
250세대 2개동</t>
    <phoneticPr fontId="3" type="noConversion"/>
  </si>
  <si>
    <t>밀양삼문 아리랑어울림센터 및 행정복지센터</t>
    <phoneticPr fontId="3" type="noConversion"/>
  </si>
  <si>
    <t>경상남도 밀양시 삼문동 111-87 일원</t>
    <phoneticPr fontId="3" type="noConversion"/>
  </si>
  <si>
    <t>연면적 4,910.510㎡
2개동 (업무시설)</t>
    <phoneticPr fontId="3" type="noConversion"/>
  </si>
  <si>
    <t>한국농어촌공사</t>
    <phoneticPr fontId="3" type="noConversion"/>
  </si>
  <si>
    <t>경남지역본부</t>
    <phoneticPr fontId="3" type="noConversion"/>
  </si>
  <si>
    <t>정웅기</t>
    <phoneticPr fontId="3" type="noConversion"/>
  </si>
  <si>
    <t>055-269-9403</t>
    <phoneticPr fontId="3" type="noConversion"/>
  </si>
  <si>
    <t>2026년 1권역 배수펌프장 긴급 점검 및 정비공사</t>
    <phoneticPr fontId="3" type="noConversion"/>
  </si>
  <si>
    <t>경남 서부권 배수장긴급 보수</t>
    <phoneticPr fontId="3" type="noConversion"/>
  </si>
  <si>
    <t>2026년 3월</t>
  </si>
  <si>
    <t>2026년 3월</t>
    <phoneticPr fontId="3" type="noConversion"/>
  </si>
  <si>
    <t>2026년 12월</t>
    <phoneticPr fontId="3" type="noConversion"/>
  </si>
  <si>
    <t>2026년 2권역 배수펌프장 긴급 점검 및 정비공사</t>
    <phoneticPr fontId="3" type="noConversion"/>
  </si>
  <si>
    <t>경남 중부권 배수장긴급 보수</t>
    <phoneticPr fontId="3" type="noConversion"/>
  </si>
  <si>
    <t>2026년 3권역 배수펌프장 긴급 점검 및 정비공사</t>
    <phoneticPr fontId="3" type="noConversion"/>
  </si>
  <si>
    <t>경남 동부권 배수장긴급 보수</t>
    <phoneticPr fontId="3" type="noConversion"/>
  </si>
  <si>
    <t>한승호</t>
    <phoneticPr fontId="3" type="noConversion"/>
  </si>
  <si>
    <t>055-269-9425</t>
    <phoneticPr fontId="3" type="noConversion"/>
  </si>
  <si>
    <t xml:space="preserve"> 재해예방계측기 설치공사(1공구)</t>
    <phoneticPr fontId="3" type="noConversion"/>
  </si>
  <si>
    <t>경상남도 일원</t>
    <phoneticPr fontId="3" type="noConversion"/>
  </si>
  <si>
    <t>저수지 누수계측기 1식</t>
    <phoneticPr fontId="3" type="noConversion"/>
  </si>
  <si>
    <t xml:space="preserve"> 재해예방계측기 설치공사(2공구)</t>
    <phoneticPr fontId="3" type="noConversion"/>
  </si>
  <si>
    <t xml:space="preserve"> 재해예방계측 통신설비공사(1공구)</t>
    <phoneticPr fontId="3" type="noConversion"/>
  </si>
  <si>
    <t>저수지 CCTV등 설치 1식</t>
    <phoneticPr fontId="3" type="noConversion"/>
  </si>
  <si>
    <t xml:space="preserve"> 재해예방계측 통신설비공사(2공구)</t>
    <phoneticPr fontId="3" type="noConversion"/>
  </si>
  <si>
    <t>김지헌</t>
    <phoneticPr fontId="3" type="noConversion"/>
  </si>
  <si>
    <t>055-269-9424</t>
    <phoneticPr fontId="3" type="noConversion"/>
  </si>
  <si>
    <t>농어촌지하수 관측망 설치공사</t>
    <phoneticPr fontId="3" type="noConversion"/>
  </si>
  <si>
    <t>지하수관측망 10공</t>
    <phoneticPr fontId="3" type="noConversion"/>
  </si>
  <si>
    <t>서상진</t>
    <phoneticPr fontId="3" type="noConversion"/>
  </si>
  <si>
    <t>055-269-9423</t>
    <phoneticPr fontId="3" type="noConversion"/>
  </si>
  <si>
    <t>노후저수지 그라우팅 공사(1공구)</t>
    <phoneticPr fontId="3" type="noConversion"/>
  </si>
  <si>
    <t>경상남도 밀양시 일원</t>
    <phoneticPr fontId="3" type="noConversion"/>
  </si>
  <si>
    <t>그라우팅 공사 1식</t>
    <phoneticPr fontId="3" type="noConversion"/>
  </si>
  <si>
    <t>노후저수지 그라우팅 공사(2공구)</t>
    <phoneticPr fontId="3" type="noConversion"/>
  </si>
  <si>
    <t>김해양산부산지사</t>
    <phoneticPr fontId="3" type="noConversion"/>
  </si>
  <si>
    <t>김민규</t>
    <phoneticPr fontId="3" type="noConversion"/>
  </si>
  <si>
    <t>055-320-4883</t>
    <phoneticPr fontId="3" type="noConversion"/>
  </si>
  <si>
    <t>칠산지구 배수개선사업</t>
    <phoneticPr fontId="3" type="noConversion"/>
  </si>
  <si>
    <t>김해시 이동</t>
    <phoneticPr fontId="3" type="noConversion"/>
  </si>
  <si>
    <t>배수장 2개소 신설배수로 4조(L=3년63km)</t>
    <phoneticPr fontId="3" type="noConversion"/>
  </si>
  <si>
    <t>2020년 12월</t>
    <phoneticPr fontId="3" type="noConversion"/>
  </si>
  <si>
    <t>예안지구 배수개선사업</t>
    <phoneticPr fontId="3" type="noConversion"/>
  </si>
  <si>
    <t>김해시 대동면 예안리</t>
    <phoneticPr fontId="3" type="noConversion"/>
  </si>
  <si>
    <t>배수장 2개소 신설배수로 3조(L=1년976km)</t>
    <phoneticPr fontId="3" type="noConversion"/>
  </si>
  <si>
    <t>2022년 1월</t>
    <phoneticPr fontId="3" type="noConversion"/>
  </si>
  <si>
    <t>2027년 2월</t>
    <phoneticPr fontId="3" type="noConversion"/>
  </si>
  <si>
    <t>시산지구 배수개선사업</t>
    <phoneticPr fontId="3" type="noConversion"/>
  </si>
  <si>
    <t>김해시 한림면 시산리</t>
    <phoneticPr fontId="3" type="noConversion"/>
  </si>
  <si>
    <t>배수장 1개소 신설배수로 1조(L=0년84km)</t>
    <phoneticPr fontId="3" type="noConversion"/>
  </si>
  <si>
    <t>2024년 12월</t>
    <phoneticPr fontId="3" type="noConversion"/>
  </si>
  <si>
    <t>2028년 12월</t>
    <phoneticPr fontId="3" type="noConversion"/>
  </si>
  <si>
    <t>김언지</t>
    <phoneticPr fontId="3" type="noConversion"/>
  </si>
  <si>
    <t>055-320-4882</t>
    <phoneticPr fontId="3" type="noConversion"/>
  </si>
  <si>
    <t>식만지구 배수개선사업</t>
    <phoneticPr fontId="3" type="noConversion"/>
  </si>
  <si>
    <t>부산시 강서구 죽동동</t>
    <phoneticPr fontId="3" type="noConversion"/>
  </si>
  <si>
    <t>배수장 1개소 신설배수로 2조(L=1년40km)</t>
    <phoneticPr fontId="3" type="noConversion"/>
  </si>
  <si>
    <t>2024년 10월</t>
    <phoneticPr fontId="3" type="noConversion"/>
  </si>
  <si>
    <t>화제지구 배수개선사업</t>
    <phoneticPr fontId="3" type="noConversion"/>
  </si>
  <si>
    <t>양산시 양동면 화제리</t>
    <phoneticPr fontId="3" type="noConversion"/>
  </si>
  <si>
    <t>배수장 1개소 신설배수로 2조(L=2년31km)</t>
    <phoneticPr fontId="3" type="noConversion"/>
  </si>
  <si>
    <t>2023년 12월</t>
    <phoneticPr fontId="3" type="noConversion"/>
  </si>
  <si>
    <t>2027년 12월</t>
    <phoneticPr fontId="3" type="noConversion"/>
  </si>
  <si>
    <t>강배진</t>
    <phoneticPr fontId="3" type="noConversion"/>
  </si>
  <si>
    <t>055-320-4887</t>
    <phoneticPr fontId="3" type="noConversion"/>
  </si>
  <si>
    <t>화전마을 취약지역생활여건개조사업</t>
    <phoneticPr fontId="3" type="noConversion"/>
  </si>
  <si>
    <t>김해시 진례면 신월리</t>
    <phoneticPr fontId="3" type="noConversion"/>
  </si>
  <si>
    <t>마을회관 리모델링, 마을안길정비 등</t>
    <phoneticPr fontId="3" type="noConversion"/>
  </si>
  <si>
    <t>김덕경</t>
    <phoneticPr fontId="3" type="noConversion"/>
  </si>
  <si>
    <t>055-320-4876</t>
    <phoneticPr fontId="3" type="noConversion"/>
  </si>
  <si>
    <t>김해시 농촌테마공원조성사업</t>
    <phoneticPr fontId="3" type="noConversion"/>
  </si>
  <si>
    <t>김해시 진영읍 여래리</t>
    <phoneticPr fontId="3" type="noConversion"/>
  </si>
  <si>
    <t>스마트가든, 6차산업관 등</t>
    <phoneticPr fontId="3" type="noConversion"/>
  </si>
  <si>
    <t>2022년 12월</t>
    <phoneticPr fontId="3" type="noConversion"/>
  </si>
  <si>
    <t>김덕경</t>
  </si>
  <si>
    <t>055-320-4876</t>
  </si>
  <si>
    <t>공동시설</t>
    <phoneticPr fontId="3" type="noConversion"/>
  </si>
  <si>
    <t>상북면 기초생활거점조성사업</t>
  </si>
  <si>
    <t>상북면 석계리 일원</t>
  </si>
  <si>
    <t>세대공감센터 1식</t>
  </si>
  <si>
    <t>송영하</t>
  </si>
  <si>
    <t>055-320-4885</t>
  </si>
  <si>
    <t>공동시설</t>
  </si>
  <si>
    <t xml:space="preserve">한림면 2단계 기초생활거점사업 한걸음센터 증축공사 </t>
  </si>
  <si>
    <t xml:space="preserve">김해시 한림면 </t>
  </si>
  <si>
    <t>한걸음센터 증축(50㎡ )</t>
    <phoneticPr fontId="3" type="noConversion"/>
  </si>
  <si>
    <t>2024년 1월</t>
    <phoneticPr fontId="3" type="noConversion"/>
  </si>
  <si>
    <t>김승연</t>
  </si>
  <si>
    <t>055-320-4886</t>
  </si>
  <si>
    <t>효동마을 취약지역 생활여건개조사업</t>
  </si>
  <si>
    <t>김해시 진영읍</t>
  </si>
  <si>
    <t>안길 및 보행로 확장 등(497㎡ )</t>
  </si>
  <si>
    <t>박주호</t>
    <phoneticPr fontId="3" type="noConversion"/>
  </si>
  <si>
    <t>055-320-4881</t>
    <phoneticPr fontId="3" type="noConversion"/>
  </si>
  <si>
    <t>암남항 어촌뉴딜사업</t>
    <phoneticPr fontId="3" type="noConversion"/>
  </si>
  <si>
    <t>부산광역시 서구</t>
    <phoneticPr fontId="3" type="noConversion"/>
  </si>
  <si>
    <t>암남어촌복합센터</t>
    <phoneticPr fontId="3" type="noConversion"/>
  </si>
  <si>
    <t>이정열</t>
    <phoneticPr fontId="3" type="noConversion"/>
  </si>
  <si>
    <t>055-320-4847</t>
    <phoneticPr fontId="3" type="noConversion"/>
  </si>
  <si>
    <t>승수로</t>
    <phoneticPr fontId="3" type="noConversion"/>
  </si>
  <si>
    <t>봉하지구 수리시설개보수사업 토목공사</t>
    <phoneticPr fontId="3" type="noConversion"/>
  </si>
  <si>
    <t>경남 김해시 진영읍 본산리</t>
    <phoneticPr fontId="3" type="noConversion"/>
  </si>
  <si>
    <t>승수로 L=660년0m</t>
  </si>
  <si>
    <t>2024년 8월</t>
    <phoneticPr fontId="3" type="noConversion"/>
  </si>
  <si>
    <t>용수간선</t>
    <phoneticPr fontId="3" type="noConversion"/>
  </si>
  <si>
    <t>마찰지구 수리시설개보수사업 토목공사</t>
    <phoneticPr fontId="3" type="noConversion"/>
  </si>
  <si>
    <t>경남 김해시 화목동</t>
    <phoneticPr fontId="3" type="noConversion"/>
  </si>
  <si>
    <t>용수간선 1조 L=620m</t>
    <phoneticPr fontId="3" type="noConversion"/>
  </si>
  <si>
    <t>055-320-4847</t>
  </si>
  <si>
    <t>용배수로</t>
    <phoneticPr fontId="3" type="noConversion"/>
  </si>
  <si>
    <t>가락지구 수리시설개보수사업 토목공사</t>
    <phoneticPr fontId="3" type="noConversion"/>
  </si>
  <si>
    <t>부산 강서구 봉림동</t>
    <phoneticPr fontId="3" type="noConversion"/>
  </si>
  <si>
    <t>용수로 4조 L=1,674m배수로 2조 L=1,665m</t>
    <phoneticPr fontId="3" type="noConversion"/>
  </si>
  <si>
    <t>해포지구 수리시설개보수사업 토목공사</t>
    <phoneticPr fontId="3" type="noConversion"/>
  </si>
  <si>
    <t>4구간 배수간선 1조 L=449m3구간 배수간선 1조 L=351m</t>
    <phoneticPr fontId="3" type="noConversion"/>
  </si>
  <si>
    <t>2025년 2월</t>
    <phoneticPr fontId="3" type="noConversion"/>
  </si>
  <si>
    <t>고성통영거제지사</t>
    <phoneticPr fontId="3" type="noConversion"/>
  </si>
  <si>
    <t>유원효</t>
    <phoneticPr fontId="3" type="noConversion"/>
  </si>
  <si>
    <t>055-670-7026</t>
    <phoneticPr fontId="3" type="noConversion"/>
  </si>
  <si>
    <t>토목건축</t>
    <phoneticPr fontId="3" type="noConversion"/>
  </si>
  <si>
    <t>회화면 중심지활성화사업</t>
    <phoneticPr fontId="3" type="noConversion"/>
  </si>
  <si>
    <t>고성군 회화면 배둔리</t>
    <phoneticPr fontId="3" type="noConversion"/>
  </si>
  <si>
    <t>센터 1식</t>
    <phoneticPr fontId="3" type="noConversion"/>
  </si>
  <si>
    <t>2026년 4월</t>
    <phoneticPr fontId="3" type="noConversion"/>
  </si>
  <si>
    <t>송재민</t>
    <phoneticPr fontId="3" type="noConversion"/>
  </si>
  <si>
    <t>055-670-7040</t>
    <phoneticPr fontId="3" type="noConversion"/>
  </si>
  <si>
    <t>주민공동
이용시설</t>
    <phoneticPr fontId="3" type="noConversion"/>
  </si>
  <si>
    <t>견유 권역단위거점개발사업
견유어울림문화센터 신축공사</t>
    <phoneticPr fontId="3" type="noConversion"/>
  </si>
  <si>
    <t>통영시 장평리 일원</t>
    <phoneticPr fontId="3" type="noConversion"/>
  </si>
  <si>
    <t>건축물 1동</t>
    <phoneticPr fontId="3" type="noConversion"/>
  </si>
  <si>
    <t>2026년 2월</t>
    <phoneticPr fontId="3" type="noConversion"/>
  </si>
  <si>
    <t>강예람</t>
    <phoneticPr fontId="3" type="noConversion"/>
  </si>
  <si>
    <t>055-670-7052</t>
    <phoneticPr fontId="3" type="noConversion"/>
  </si>
  <si>
    <t>공공건축</t>
    <phoneticPr fontId="3" type="noConversion"/>
  </si>
  <si>
    <t>학동권역 거점개발사업</t>
    <phoneticPr fontId="3" type="noConversion"/>
  </si>
  <si>
    <t>거제시 동부면 학동리 589-7</t>
    <phoneticPr fontId="3" type="noConversion"/>
  </si>
  <si>
    <t>다목적 문화센터 신축(711년52㎡)</t>
    <phoneticPr fontId="3" type="noConversion"/>
  </si>
  <si>
    <t>2026년 9월</t>
    <phoneticPr fontId="3" type="noConversion"/>
  </si>
  <si>
    <t>이수연</t>
    <phoneticPr fontId="3" type="noConversion"/>
  </si>
  <si>
    <t>055-670-7043</t>
    <phoneticPr fontId="3" type="noConversion"/>
  </si>
  <si>
    <t>내갈지구 취약지역생활여건개조사업
토목건축공사</t>
    <phoneticPr fontId="3" type="noConversion"/>
  </si>
  <si>
    <t>고성군 대가면 갈천리 1692-46</t>
    <phoneticPr fontId="3" type="noConversion"/>
  </si>
  <si>
    <t>박달수</t>
    <phoneticPr fontId="3" type="noConversion"/>
  </si>
  <si>
    <t>055-670-7025</t>
    <phoneticPr fontId="3" type="noConversion"/>
  </si>
  <si>
    <t>토목공사</t>
    <phoneticPr fontId="3" type="noConversion"/>
  </si>
  <si>
    <t>대가지구 수리시설개보수사업</t>
    <phoneticPr fontId="3" type="noConversion"/>
  </si>
  <si>
    <t>고성군 대가면 암전리</t>
    <phoneticPr fontId="3" type="noConversion"/>
  </si>
  <si>
    <t>수원공 개보수 1식</t>
    <phoneticPr fontId="3" type="noConversion"/>
  </si>
  <si>
    <t>22.12.29</t>
    <phoneticPr fontId="3" type="noConversion"/>
  </si>
  <si>
    <t>26.12.20</t>
    <phoneticPr fontId="3" type="noConversion"/>
  </si>
  <si>
    <t>윤상현</t>
    <phoneticPr fontId="3" type="noConversion"/>
  </si>
  <si>
    <t>055-670-7021</t>
    <phoneticPr fontId="3" type="noConversion"/>
  </si>
  <si>
    <t>무선지구 수리시설개보수사업</t>
    <phoneticPr fontId="3" type="noConversion"/>
  </si>
  <si>
    <t>고성군 상리면 무선리</t>
    <phoneticPr fontId="3" type="noConversion"/>
  </si>
  <si>
    <t>25.01.22</t>
    <phoneticPr fontId="3" type="noConversion"/>
  </si>
  <si>
    <t>좌련양화지구 수리시설개보수사업</t>
    <phoneticPr fontId="3" type="noConversion"/>
  </si>
  <si>
    <t>고성군 고성읍, 개천면, 대가면</t>
    <phoneticPr fontId="3" type="noConversion"/>
  </si>
  <si>
    <t>용배수로 15조 (L=7년07km)</t>
  </si>
  <si>
    <t>23.01.25</t>
    <phoneticPr fontId="3" type="noConversion"/>
  </si>
  <si>
    <t>석미진</t>
    <phoneticPr fontId="3" type="noConversion"/>
  </si>
  <si>
    <t>055-670-7029</t>
    <phoneticPr fontId="3" type="noConversion"/>
  </si>
  <si>
    <t>양화지구 수리시설개보수사업</t>
    <phoneticPr fontId="3" type="noConversion"/>
  </si>
  <si>
    <t>고성군 고성읍, 대가면, 하이면</t>
    <phoneticPr fontId="3" type="noConversion"/>
  </si>
  <si>
    <t>용배수로 9조 (L=6년66km)</t>
    <phoneticPr fontId="3" type="noConversion"/>
  </si>
  <si>
    <t>24.01.15</t>
    <phoneticPr fontId="3" type="noConversion"/>
  </si>
  <si>
    <t>명진지구 수리시설개보수사업</t>
    <phoneticPr fontId="3" type="noConversion"/>
  </si>
  <si>
    <t>거제시 명진리, 오수리</t>
    <phoneticPr fontId="3" type="noConversion"/>
  </si>
  <si>
    <t>용배수로 20조 (L=6년51km)</t>
    <phoneticPr fontId="3" type="noConversion"/>
  </si>
  <si>
    <t>죽계지구 용배수로 정비사업</t>
    <phoneticPr fontId="3" type="noConversion"/>
  </si>
  <si>
    <t>용배수로 7조 (L=3년31km)</t>
    <phoneticPr fontId="3" type="noConversion"/>
  </si>
  <si>
    <t>25.02.25</t>
    <phoneticPr fontId="3" type="noConversion"/>
  </si>
  <si>
    <t>27.12.20</t>
    <phoneticPr fontId="3" type="noConversion"/>
  </si>
  <si>
    <t>진주산청지사</t>
    <phoneticPr fontId="3" type="noConversion"/>
  </si>
  <si>
    <t>서상원</t>
    <phoneticPr fontId="3" type="noConversion"/>
  </si>
  <si>
    <t>055-760-2581</t>
    <phoneticPr fontId="3" type="noConversion"/>
  </si>
  <si>
    <t>마성2지구 배수개선사업 토목건축공사</t>
  </si>
  <si>
    <t>진주시 사봉면 마성리</t>
  </si>
  <si>
    <t>배수장 1개소 신설,배수로 정비</t>
    <phoneticPr fontId="3" type="noConversion"/>
  </si>
  <si>
    <t>2026.01.05</t>
    <phoneticPr fontId="3" type="noConversion"/>
  </si>
  <si>
    <t>2026.12.20</t>
    <phoneticPr fontId="3" type="noConversion"/>
  </si>
  <si>
    <t>박진후</t>
  </si>
  <si>
    <t>055-760-2577</t>
    <phoneticPr fontId="3" type="noConversion"/>
  </si>
  <si>
    <t>금평지구 배수개선사업 토목건축공사</t>
  </si>
  <si>
    <t>2026.01.05</t>
  </si>
  <si>
    <t>2026.12.20</t>
  </si>
  <si>
    <t>덕오지구 배수개선사업 토목건축공사</t>
  </si>
  <si>
    <t>진주시 집현면 덕오리</t>
  </si>
  <si>
    <t>배수장 3개소 신설,배수로 정비</t>
    <phoneticPr fontId="3" type="noConversion"/>
  </si>
  <si>
    <t>평촌지구 관로교체공사</t>
  </si>
  <si>
    <t>산청군 생초면 평촌리</t>
  </si>
  <si>
    <t>PE관 교체 651m</t>
  </si>
  <si>
    <t>김부성</t>
    <phoneticPr fontId="3" type="noConversion"/>
  </si>
  <si>
    <t>055-760-2576</t>
    <phoneticPr fontId="3" type="noConversion"/>
  </si>
  <si>
    <t>단성면 기초생활거점조성사업 토목건축공사</t>
    <phoneticPr fontId="3" type="noConversion"/>
  </si>
  <si>
    <t>산청군 단성면 성내리</t>
    <phoneticPr fontId="3" type="noConversion"/>
  </si>
  <si>
    <t>건축물 1,008㎡</t>
    <phoneticPr fontId="3" type="noConversion"/>
  </si>
  <si>
    <t>2026.05.01</t>
    <phoneticPr fontId="3" type="noConversion"/>
  </si>
  <si>
    <t>단성면 기초생활거점조성사업 전기공사</t>
    <phoneticPr fontId="3" type="noConversion"/>
  </si>
  <si>
    <t>단성면 기초생활거점조성사업 소방공사</t>
    <phoneticPr fontId="3" type="noConversion"/>
  </si>
  <si>
    <t>소방공사 1식</t>
    <phoneticPr fontId="3" type="noConversion"/>
  </si>
  <si>
    <t>김정원</t>
    <phoneticPr fontId="3" type="noConversion"/>
  </si>
  <si>
    <t>055-760-2580</t>
    <phoneticPr fontId="3" type="noConversion"/>
  </si>
  <si>
    <t>주택</t>
    <phoneticPr fontId="3" type="noConversion"/>
  </si>
  <si>
    <t>상능지구 취약지역생활여건개조사업 토목건축공사</t>
    <phoneticPr fontId="3" type="noConversion"/>
  </si>
  <si>
    <t>산청군 생비량면 제보리</t>
    <phoneticPr fontId="3" type="noConversion"/>
  </si>
  <si>
    <t>집수리, 담장정비 등</t>
    <phoneticPr fontId="3" type="noConversion"/>
  </si>
  <si>
    <t>2026.02.02</t>
    <phoneticPr fontId="3" type="noConversion"/>
  </si>
  <si>
    <t>황영재</t>
    <phoneticPr fontId="3" type="noConversion"/>
  </si>
  <si>
    <t>055-760-2572</t>
    <phoneticPr fontId="3" type="noConversion"/>
  </si>
  <si>
    <t>수곡면 대천지구 농촌공간정비사업</t>
    <phoneticPr fontId="3" type="noConversion"/>
  </si>
  <si>
    <t>진주시 수곡면 대천리</t>
    <phoneticPr fontId="3" type="noConversion"/>
  </si>
  <si>
    <t>공원 조성A=14,623㎡</t>
    <phoneticPr fontId="3" type="noConversion"/>
  </si>
  <si>
    <t>2026.03.31</t>
    <phoneticPr fontId="3" type="noConversion"/>
  </si>
  <si>
    <t>신아지구 취약지역생활여건개조사업</t>
    <phoneticPr fontId="3" type="noConversion"/>
  </si>
  <si>
    <t>산청군 금서면 신아리</t>
    <phoneticPr fontId="3" type="noConversion"/>
  </si>
  <si>
    <t>도로포장, 주택수리</t>
    <phoneticPr fontId="3" type="noConversion"/>
  </si>
  <si>
    <t>강현욱</t>
    <phoneticPr fontId="3" type="noConversion"/>
  </si>
  <si>
    <t>055-760-2583</t>
    <phoneticPr fontId="3" type="noConversion"/>
  </si>
  <si>
    <t>대곡지구 취약지역생활여건개조사업 토목건축공사</t>
    <phoneticPr fontId="3" type="noConversion"/>
  </si>
  <si>
    <t>진주시 대곡면 대곡리</t>
    <phoneticPr fontId="3" type="noConversion"/>
  </si>
  <si>
    <t>노후담장 정비 L=938년1m 등</t>
    <phoneticPr fontId="3" type="noConversion"/>
  </si>
  <si>
    <t>2026.02.28</t>
    <phoneticPr fontId="3" type="noConversion"/>
  </si>
  <si>
    <t>명석면 동전지구 농촌공간정비사업</t>
    <phoneticPr fontId="3" type="noConversion"/>
  </si>
  <si>
    <t>진주시 명석면 신기리</t>
    <phoneticPr fontId="3" type="noConversion"/>
  </si>
  <si>
    <t>귀농 인큐베이팅 공간 조성 등</t>
    <phoneticPr fontId="3" type="noConversion"/>
  </si>
  <si>
    <t>2026.03.05</t>
    <phoneticPr fontId="3" type="noConversion"/>
  </si>
  <si>
    <t>김정복</t>
    <phoneticPr fontId="3" type="noConversion"/>
  </si>
  <si>
    <t>055-760-2573</t>
    <phoneticPr fontId="3" type="noConversion"/>
  </si>
  <si>
    <t>시천면 농촌중심지활성화사업 토목건축공사</t>
    <phoneticPr fontId="3" type="noConversion"/>
  </si>
  <si>
    <t>산청군 시천면 사리</t>
    <phoneticPr fontId="3" type="noConversion"/>
  </si>
  <si>
    <t>주민복합센터 1식</t>
    <phoneticPr fontId="3" type="noConversion"/>
  </si>
  <si>
    <t>2026.01.10</t>
    <phoneticPr fontId="3" type="noConversion"/>
  </si>
  <si>
    <t>김예인</t>
    <phoneticPr fontId="3" type="noConversion"/>
  </si>
  <si>
    <t>055-760-2598</t>
    <phoneticPr fontId="3" type="noConversion"/>
  </si>
  <si>
    <t>모레지구 농촌공간정비사업</t>
    <phoneticPr fontId="3" type="noConversion"/>
  </si>
  <si>
    <t>주민생활복합거점,생활체육마당 조성 등</t>
    <phoneticPr fontId="3" type="noConversion"/>
  </si>
  <si>
    <t>2026.03.30</t>
    <phoneticPr fontId="3" type="noConversion"/>
  </si>
  <si>
    <t>김익희</t>
    <phoneticPr fontId="3" type="noConversion"/>
  </si>
  <si>
    <t>055-760-2553</t>
    <phoneticPr fontId="3" type="noConversion"/>
  </si>
  <si>
    <t>금산지구 수리시설개보수사업 토목공사</t>
    <phoneticPr fontId="3" type="noConversion"/>
  </si>
  <si>
    <t>진주시 금곡면 송곡리</t>
    <phoneticPr fontId="3" type="noConversion"/>
  </si>
  <si>
    <t>용배수로 L=200m</t>
    <phoneticPr fontId="3" type="noConversion"/>
  </si>
  <si>
    <t>강성민</t>
    <phoneticPr fontId="3" type="noConversion"/>
  </si>
  <si>
    <t>055-760-2552</t>
    <phoneticPr fontId="3" type="noConversion"/>
  </si>
  <si>
    <t>상미지구 수리시설개보수사업 토목공사</t>
    <phoneticPr fontId="3" type="noConversion"/>
  </si>
  <si>
    <t>진주시 미천면 상미리</t>
    <phoneticPr fontId="3" type="noConversion"/>
  </si>
  <si>
    <t>여방수로 재설치 1식</t>
    <phoneticPr fontId="3" type="noConversion"/>
  </si>
  <si>
    <t>월정지구 수리시설개보수사업 토목공사</t>
    <phoneticPr fontId="3" type="noConversion"/>
  </si>
  <si>
    <t>진주시 진성면 동산리</t>
    <phoneticPr fontId="3" type="noConversion"/>
  </si>
  <si>
    <t>냉정지구 수리시설개보수사업 토목공사</t>
    <phoneticPr fontId="3" type="noConversion"/>
  </si>
  <si>
    <t>진주시 집현면 냉정리</t>
    <phoneticPr fontId="3" type="noConversion"/>
  </si>
  <si>
    <t>용배수로 L=1,300m</t>
    <phoneticPr fontId="3" type="noConversion"/>
  </si>
  <si>
    <t>사봉지구 수리시설개보수사업 토목공사</t>
    <phoneticPr fontId="3" type="noConversion"/>
  </si>
  <si>
    <t>진주시 사봉면 부계리</t>
    <phoneticPr fontId="3" type="noConversion"/>
  </si>
  <si>
    <t>용배수로 L=400m</t>
    <phoneticPr fontId="3" type="noConversion"/>
  </si>
  <si>
    <t>의령지사</t>
    <phoneticPr fontId="3" type="noConversion"/>
  </si>
  <si>
    <t>주동일</t>
    <phoneticPr fontId="3" type="noConversion"/>
  </si>
  <si>
    <t>055-570-6021</t>
    <phoneticPr fontId="3" type="noConversion"/>
  </si>
  <si>
    <t>오천지구 지표수보강개발사업</t>
    <phoneticPr fontId="3" type="noConversion"/>
  </si>
  <si>
    <t>경남 의령군 지정면 마산리 275-2</t>
    <phoneticPr fontId="3" type="noConversion"/>
  </si>
  <si>
    <t>정수장 설치</t>
    <phoneticPr fontId="3" type="noConversion"/>
  </si>
  <si>
    <t>이성은</t>
    <phoneticPr fontId="3" type="noConversion"/>
  </si>
  <si>
    <t>055-570-6046</t>
    <phoneticPr fontId="3" type="noConversion"/>
  </si>
  <si>
    <t>마정2지구 수리시설개보수사업</t>
    <phoneticPr fontId="3" type="noConversion"/>
  </si>
  <si>
    <t>경남 의령군 유곡면 일원</t>
    <phoneticPr fontId="3" type="noConversion"/>
  </si>
  <si>
    <t>개거 공사</t>
    <phoneticPr fontId="3" type="noConversion"/>
  </si>
  <si>
    <t>낙서지구 수리시설개보수사업</t>
    <phoneticPr fontId="3" type="noConversion"/>
  </si>
  <si>
    <t>경남 의령군 낙서면 일원</t>
    <phoneticPr fontId="3" type="noConversion"/>
  </si>
  <si>
    <t>마산지구 수리시설개보수사업</t>
    <phoneticPr fontId="3" type="noConversion"/>
  </si>
  <si>
    <t>경남 의령군 지정면 일원</t>
    <phoneticPr fontId="3" type="noConversion"/>
  </si>
  <si>
    <t>배수장 공사</t>
    <phoneticPr fontId="3" type="noConversion"/>
  </si>
  <si>
    <t>김도영</t>
    <phoneticPr fontId="3" type="noConversion"/>
  </si>
  <si>
    <t>055-570-6024</t>
    <phoneticPr fontId="3" type="noConversion"/>
  </si>
  <si>
    <t>오운지구 수리시설개보수사업</t>
    <phoneticPr fontId="3" type="noConversion"/>
  </si>
  <si>
    <t>천락지구 수리시설개보수사업</t>
    <phoneticPr fontId="3" type="noConversion"/>
  </si>
  <si>
    <t>저수지 공사</t>
    <phoneticPr fontId="3" type="noConversion"/>
  </si>
  <si>
    <t>김고은</t>
    <phoneticPr fontId="3" type="noConversion"/>
  </si>
  <si>
    <t>055-570-6022</t>
    <phoneticPr fontId="3" type="noConversion"/>
  </si>
  <si>
    <t>토건</t>
    <phoneticPr fontId="3" type="noConversion"/>
  </si>
  <si>
    <t>덕교지구 농어촌취약지역 생활여건개조사업 토목건축공사</t>
    <phoneticPr fontId="3" type="noConversion"/>
  </si>
  <si>
    <t>경남 의령군 화정면 덕교마을 일원</t>
    <phoneticPr fontId="3" type="noConversion"/>
  </si>
  <si>
    <t>빈집정비(8호), 슬레이트 지붕 철거(35호) 등</t>
    <phoneticPr fontId="3" type="noConversion"/>
  </si>
  <si>
    <t>2026. 03</t>
    <phoneticPr fontId="3" type="noConversion"/>
  </si>
  <si>
    <t>2026. 12</t>
    <phoneticPr fontId="3" type="noConversion"/>
  </si>
  <si>
    <t>괴진지구 농어촌취약지역 생활여건개조사업 토목건축공사</t>
    <phoneticPr fontId="3" type="noConversion"/>
  </si>
  <si>
    <t>경남 의령군 가례면 괴진마을 일원</t>
    <phoneticPr fontId="3" type="noConversion"/>
  </si>
  <si>
    <t>빈집정비(9호), 슬레이트 지붕 철거(30호) 등</t>
    <phoneticPr fontId="3" type="noConversion"/>
  </si>
  <si>
    <t>2027. 12</t>
    <phoneticPr fontId="3" type="noConversion"/>
  </si>
  <si>
    <t>최영진</t>
    <phoneticPr fontId="3" type="noConversion"/>
  </si>
  <si>
    <t>055-570-6037</t>
    <phoneticPr fontId="3" type="noConversion"/>
  </si>
  <si>
    <t>대의면 기초생활거점조성사업 건축토목공사</t>
    <phoneticPr fontId="3" type="noConversion"/>
  </si>
  <si>
    <t>경남 의령군 대의면 마쌍리 일원</t>
    <phoneticPr fontId="3" type="noConversion"/>
  </si>
  <si>
    <t>큰뜻공유센터(498㎡)
상생교류마당(1,610㎡)
안심문화가로조성(120m)</t>
    <phoneticPr fontId="3" type="noConversion"/>
  </si>
  <si>
    <t>2024. 12</t>
    <phoneticPr fontId="3" type="noConversion"/>
  </si>
  <si>
    <t>2026. 06</t>
    <phoneticPr fontId="3" type="noConversion"/>
  </si>
  <si>
    <t>대의면 기초생활거점조성사업 전기공사</t>
    <phoneticPr fontId="3" type="noConversion"/>
  </si>
  <si>
    <t>큰뜻공유센터(498㎡) 전기공사</t>
    <phoneticPr fontId="3" type="noConversion"/>
  </si>
  <si>
    <t>2026년 1월</t>
  </si>
  <si>
    <t>2025. 01</t>
    <phoneticPr fontId="3" type="noConversion"/>
  </si>
  <si>
    <t>최권영</t>
    <phoneticPr fontId="3" type="noConversion"/>
  </si>
  <si>
    <t>055-570-6033</t>
    <phoneticPr fontId="3" type="noConversion"/>
  </si>
  <si>
    <t>방계지구 농어촌취약지역 생활여건개조사업 토목건축공사</t>
    <phoneticPr fontId="3" type="noConversion"/>
  </si>
  <si>
    <t>경남 의령군 봉수면 청계리 일원</t>
    <phoneticPr fontId="3" type="noConversion"/>
  </si>
  <si>
    <t>노후주택정비, 안전위생확보, 마을환경개선 등</t>
    <phoneticPr fontId="3" type="noConversion"/>
  </si>
  <si>
    <t>2025. 11</t>
    <phoneticPr fontId="3" type="noConversion"/>
  </si>
  <si>
    <t>의령군 경영실습 스마트팜 단지조성사업</t>
    <phoneticPr fontId="3" type="noConversion"/>
  </si>
  <si>
    <t>경남 의령군 의령읍 무전리 일원</t>
    <phoneticPr fontId="3" type="noConversion"/>
  </si>
  <si>
    <t>부지성토, 배수공, 옹벽블럭, 지하수관정개발 등</t>
    <phoneticPr fontId="3" type="noConversion"/>
  </si>
  <si>
    <t>055-570-6030</t>
    <phoneticPr fontId="3" type="noConversion"/>
  </si>
  <si>
    <t>대의면 마쌍지구 농촌공간정비사업</t>
    <phoneticPr fontId="3" type="noConversion"/>
  </si>
  <si>
    <t>의령군 대의면 마쌍리 일원</t>
    <phoneticPr fontId="3" type="noConversion"/>
  </si>
  <si>
    <t>낙서면 기초생활거점조성사업</t>
    <phoneticPr fontId="3" type="noConversion"/>
  </si>
  <si>
    <t>의령군 낙서면 전화리 일원</t>
    <phoneticPr fontId="3" type="noConversion"/>
  </si>
  <si>
    <t>센터건축 1식, 보도블럭 및 아스콘 포장 L=120m</t>
    <phoneticPr fontId="3" type="noConversion"/>
  </si>
  <si>
    <t>2026. 01</t>
    <phoneticPr fontId="3" type="noConversion"/>
  </si>
  <si>
    <t>대의면 마쌍지구 농촌공간정비사업 철거공사</t>
    <phoneticPr fontId="3" type="noConversion"/>
  </si>
  <si>
    <t>축사철거 1식</t>
    <phoneticPr fontId="3" type="noConversion"/>
  </si>
  <si>
    <t>한국농어촌공사</t>
  </si>
  <si>
    <t>함안지사</t>
    <phoneticPr fontId="3" type="noConversion"/>
  </si>
  <si>
    <t>함안군 군북면</t>
  </si>
  <si>
    <t>주택정비 및 마을환경 개선</t>
  </si>
  <si>
    <t>손호걸</t>
  </si>
  <si>
    <t>055-580-0342</t>
    <phoneticPr fontId="3" type="noConversion"/>
  </si>
  <si>
    <t>김채민</t>
  </si>
  <si>
    <t>055-580-0328</t>
    <phoneticPr fontId="3" type="noConversion"/>
  </si>
  <si>
    <t>진동지구 취약지역생활여건개조사업</t>
  </si>
  <si>
    <t>함안군 칠서면</t>
  </si>
  <si>
    <t>유상 마을만들기사업</t>
  </si>
  <si>
    <t>함안군 칠원읍</t>
  </si>
  <si>
    <t>마을회관 리모델링 1식 
마을안길 확장 1식
주차장 조성 1식</t>
  </si>
  <si>
    <t>2025. 7월</t>
  </si>
  <si>
    <t>2025.7월</t>
  </si>
  <si>
    <t>양정 마을만들기사업</t>
  </si>
  <si>
    <t>쉼터조성 및 벽화조성</t>
  </si>
  <si>
    <t>낙동 마을만들기사업</t>
  </si>
  <si>
    <t>쉼터 설치 및 벽화조성</t>
  </si>
  <si>
    <t>민상기</t>
  </si>
  <si>
    <t>055-580-0352</t>
  </si>
  <si>
    <t>월촌지구 수리시설개보수사업 토목공사</t>
  </si>
  <si>
    <t>함안군 군북면 월촌리</t>
  </si>
  <si>
    <t>배수장 1식</t>
  </si>
  <si>
    <t>2026. 01</t>
  </si>
  <si>
    <t>조정민</t>
  </si>
  <si>
    <t>055-580-0384</t>
  </si>
  <si>
    <t>가야지구 수리시설개보수사업 토목공사</t>
  </si>
  <si>
    <t>함안군 산인면, 법수면 일원</t>
  </si>
  <si>
    <t>용수로 18조, L=7,465m</t>
  </si>
  <si>
    <t>구혜지구 수리시설개보수사업 토목공사</t>
  </si>
  <si>
    <t>함안군 대산면 하기리, 구혜리 일원</t>
  </si>
  <si>
    <t>용수로 14조, L=4,461m</t>
  </si>
  <si>
    <t>정재헌</t>
  </si>
  <si>
    <t>055-580-0353</t>
  </si>
  <si>
    <t>미남지구 재해대비 수리시설개보수사업 토목공사</t>
  </si>
  <si>
    <t>함안군 법수면 강주리</t>
  </si>
  <si>
    <t>배수장 1개소 재설치</t>
  </si>
  <si>
    <t>옥열지구 재해대비 수리시설개보수사업 토목공사</t>
  </si>
  <si>
    <t>함안군 대산면 옥렬리</t>
  </si>
  <si>
    <t>창녕지사</t>
    <phoneticPr fontId="3" type="noConversion"/>
  </si>
  <si>
    <t>055-530-7745</t>
    <phoneticPr fontId="3" type="noConversion"/>
  </si>
  <si>
    <t>농업용 수로</t>
    <phoneticPr fontId="3" type="noConversion"/>
  </si>
  <si>
    <t>고암지구 대구획경지정리사업 토목공사</t>
    <phoneticPr fontId="3" type="noConversion"/>
  </si>
  <si>
    <t>창녕군 고암면 일원</t>
    <phoneticPr fontId="3" type="noConversion"/>
  </si>
  <si>
    <t>용수로 17조 L=6년9㎞, 용배수로 3조 L=2년2㎞, 배수로 9조 L=2년9㎞</t>
  </si>
  <si>
    <t>24.01.26</t>
    <phoneticPr fontId="3" type="noConversion"/>
  </si>
  <si>
    <t>박태혁</t>
    <phoneticPr fontId="3" type="noConversion"/>
  </si>
  <si>
    <t>055-530-7733</t>
    <phoneticPr fontId="3" type="noConversion"/>
  </si>
  <si>
    <t>영산면 기초생활거점조성사업 토목건축공사</t>
    <phoneticPr fontId="3" type="noConversion"/>
  </si>
  <si>
    <t>창녕군 영산면 일원</t>
    <phoneticPr fontId="3" type="noConversion"/>
  </si>
  <si>
    <t>어울문화센터 신축(2층, 연면적: 720㎡)</t>
    <phoneticPr fontId="3" type="noConversion"/>
  </si>
  <si>
    <t>26.03.15</t>
    <phoneticPr fontId="3" type="noConversion"/>
  </si>
  <si>
    <t>이방2지구 과실전문생산단지 기반조성사업</t>
    <phoneticPr fontId="3" type="noConversion"/>
  </si>
  <si>
    <t>창녕군 이방면 일원</t>
    <phoneticPr fontId="3" type="noConversion"/>
  </si>
  <si>
    <t>저수조 4개소, 송수관로 4조 L=3년38km, 용수관로 9조 L=4년84km</t>
  </si>
  <si>
    <t>26.04.15</t>
    <phoneticPr fontId="3" type="noConversion"/>
  </si>
  <si>
    <t>김근호</t>
    <phoneticPr fontId="3" type="noConversion"/>
  </si>
  <si>
    <t>055-530-7713</t>
    <phoneticPr fontId="3" type="noConversion"/>
  </si>
  <si>
    <t>가항지구 배수개선사업 토목건축공사</t>
    <phoneticPr fontId="3" type="noConversion"/>
  </si>
  <si>
    <t>창녕군 유어면 일원</t>
    <phoneticPr fontId="3" type="noConversion"/>
  </si>
  <si>
    <t>배수장 1개소(Q=5년0㎡/s), 배수로 2조 L=2년03km</t>
  </si>
  <si>
    <t>24.04.02</t>
    <phoneticPr fontId="3" type="noConversion"/>
  </si>
  <si>
    <t>28.12.20</t>
    <phoneticPr fontId="3" type="noConversion"/>
  </si>
  <si>
    <t>노윤상</t>
    <phoneticPr fontId="3" type="noConversion"/>
  </si>
  <si>
    <t>055-530-7731</t>
    <phoneticPr fontId="3" type="noConversion"/>
  </si>
  <si>
    <t>진창지구 배수개선사업 토목건축공사</t>
    <phoneticPr fontId="3" type="noConversion"/>
  </si>
  <si>
    <t>배수장 1개소(Q=4년0㎡/s), 배수로 3조 L=1년94km</t>
  </si>
  <si>
    <t>24.06.20</t>
    <phoneticPr fontId="3" type="noConversion"/>
  </si>
  <si>
    <t>강애지</t>
    <phoneticPr fontId="3" type="noConversion"/>
  </si>
  <si>
    <t>055-530-7755</t>
    <phoneticPr fontId="3" type="noConversion"/>
  </si>
  <si>
    <t>옥천마을 취약지역생활여건개조사업 토목건축공사</t>
    <phoneticPr fontId="3" type="noConversion"/>
  </si>
  <si>
    <t>이방면 옥천리 일원</t>
    <phoneticPr fontId="3" type="noConversion"/>
  </si>
  <si>
    <t>마을배수로정비(268m), 슬레이트 지붕철거 및 개량(11호), 빈집철거(15호), 노후담장정비(447m) 등</t>
    <phoneticPr fontId="3" type="noConversion"/>
  </si>
  <si>
    <t>26.08.01</t>
    <phoneticPr fontId="3" type="noConversion"/>
  </si>
  <si>
    <t>이수성</t>
    <phoneticPr fontId="3" type="noConversion"/>
  </si>
  <si>
    <t>055-530-7734</t>
    <phoneticPr fontId="3" type="noConversion"/>
  </si>
  <si>
    <t>환곡지구 배수개선사업 토목건축공사</t>
    <phoneticPr fontId="3" type="noConversion"/>
  </si>
  <si>
    <t>창녕군 대지면 일원</t>
    <phoneticPr fontId="3" type="noConversion"/>
  </si>
  <si>
    <t>환곡1배수장 Q=4톤, 
환곡2배수장 Q=4톤, 
배수로 4조 L=3년2㎞</t>
  </si>
  <si>
    <t>옥천지구 지표수보강개발사업 토목건축기계공사</t>
    <phoneticPr fontId="3" type="noConversion"/>
  </si>
  <si>
    <t>창녕군 계성면 일원</t>
    <phoneticPr fontId="3" type="noConversion"/>
  </si>
  <si>
    <t>최은지</t>
    <phoneticPr fontId="3" type="noConversion"/>
  </si>
  <si>
    <t>055-530-7735</t>
    <phoneticPr fontId="3" type="noConversion"/>
  </si>
  <si>
    <t>화영지구 취약지역생활여건개조사업 토목건축기계공사</t>
    <phoneticPr fontId="3" type="noConversion"/>
  </si>
  <si>
    <t>창녕군 장마면 일원</t>
    <phoneticPr fontId="3" type="noConversion"/>
  </si>
  <si>
    <t>마을안길 포장 1,106㎡, 배수로정비 363m</t>
    <phoneticPr fontId="3" type="noConversion"/>
  </si>
  <si>
    <t>25.06.27</t>
    <phoneticPr fontId="3" type="noConversion"/>
  </si>
  <si>
    <t>정미경</t>
    <phoneticPr fontId="3" type="noConversion"/>
  </si>
  <si>
    <t>055-530-7723</t>
    <phoneticPr fontId="3" type="noConversion"/>
  </si>
  <si>
    <t>옥천지구 재해대비 수리시설개보수사업</t>
    <phoneticPr fontId="3" type="noConversion"/>
  </si>
  <si>
    <t xml:space="preserve">경남 창녕군 창녕읍 옥천리 1212-1 </t>
    <phoneticPr fontId="3" type="noConversion"/>
  </si>
  <si>
    <t>저수지 여방수로 재설치 L=140m 등</t>
    <phoneticPr fontId="3" type="noConversion"/>
  </si>
  <si>
    <t>22.12.08</t>
  </si>
  <si>
    <t>박정희</t>
    <phoneticPr fontId="3" type="noConversion"/>
  </si>
  <si>
    <t>055-530-7721</t>
    <phoneticPr fontId="3" type="noConversion"/>
  </si>
  <si>
    <t>마산2지구 재해대비 수리시설개보수사업</t>
    <phoneticPr fontId="3" type="noConversion"/>
  </si>
  <si>
    <t>경남 창녕군 남지읍 마산리 36-5</t>
    <phoneticPr fontId="3" type="noConversion"/>
  </si>
  <si>
    <t>배수장 1개소 재설치,수중사류펌프 2대 등</t>
    <phoneticPr fontId="3" type="noConversion"/>
  </si>
  <si>
    <t>23.12.04</t>
  </si>
  <si>
    <t>권준혁</t>
    <phoneticPr fontId="3" type="noConversion"/>
  </si>
  <si>
    <t>055-530-7739</t>
    <phoneticPr fontId="3" type="noConversion"/>
  </si>
  <si>
    <t>월곡지구 재해대비 수리시설개보수사업</t>
    <phoneticPr fontId="3" type="noConversion"/>
  </si>
  <si>
    <t>경남 창녕군 성산면 대산리 산152-9</t>
    <phoneticPr fontId="3" type="noConversion"/>
  </si>
  <si>
    <t>저수지 측수로 확장 L=37m,조절부 확장 L=33m 등</t>
    <phoneticPr fontId="3" type="noConversion"/>
  </si>
  <si>
    <t>24.12.17</t>
  </si>
  <si>
    <t>합리이방지구 영농편의 수리시설개보수사업</t>
    <phoneticPr fontId="3" type="noConversion"/>
  </si>
  <si>
    <t>경남 창녕군 대합면 이방리 266-1</t>
    <phoneticPr fontId="3" type="noConversion"/>
  </si>
  <si>
    <t>용수로 3조 L=1년0km, 배수로 4조 L=2년66km</t>
  </si>
  <si>
    <t>24.01.31</t>
  </si>
  <si>
    <t>이혜정</t>
    <phoneticPr fontId="3" type="noConversion"/>
  </si>
  <si>
    <t>055-530-7722</t>
    <phoneticPr fontId="3" type="noConversion"/>
  </si>
  <si>
    <t>탐하지구 시군 수리시설개보수사업</t>
    <phoneticPr fontId="3" type="noConversion"/>
  </si>
  <si>
    <t>경남 창녕군 창녕읍 용석리 108-6</t>
    <phoneticPr fontId="3" type="noConversion"/>
  </si>
  <si>
    <t>용수로 6조 L=3년3km</t>
  </si>
  <si>
    <t>24.10.29</t>
  </si>
  <si>
    <t>26.06.30</t>
    <phoneticPr fontId="3" type="noConversion"/>
  </si>
  <si>
    <t>대대지구 시군 수리시설개보수사업</t>
    <phoneticPr fontId="3" type="noConversion"/>
  </si>
  <si>
    <t>경남 창녕군 유어면 대대리 836-4</t>
    <phoneticPr fontId="3" type="noConversion"/>
  </si>
  <si>
    <t>용수로 L=1년114km, 배수로 L=0년414km
농로 확포장 L=4년263km</t>
  </si>
  <si>
    <t>25.12.04</t>
    <phoneticPr fontId="3" type="noConversion"/>
  </si>
  <si>
    <t>상대포지구 재해대비 수리시설개보수사업</t>
    <phoneticPr fontId="3" type="noConversion"/>
  </si>
  <si>
    <t>경남 창녕군 남지읍 신전리 84-014</t>
    <phoneticPr fontId="3" type="noConversion"/>
  </si>
  <si>
    <t>흡입조, 토출조 재설치 1식 등</t>
    <phoneticPr fontId="3" type="noConversion"/>
  </si>
  <si>
    <t>밀양지사</t>
    <phoneticPr fontId="3" type="noConversion"/>
  </si>
  <si>
    <t>최민호</t>
    <phoneticPr fontId="3" type="noConversion"/>
  </si>
  <si>
    <t>055-359-6325</t>
    <phoneticPr fontId="3" type="noConversion"/>
  </si>
  <si>
    <t>농업생산기반시설</t>
    <phoneticPr fontId="3" type="noConversion"/>
  </si>
  <si>
    <t>금포지구 수리시설개보수사업</t>
    <phoneticPr fontId="3" type="noConversion"/>
  </si>
  <si>
    <t>경남 밀양시 일원</t>
    <phoneticPr fontId="3" type="noConversion"/>
  </si>
  <si>
    <t>제수문1식, 사전방류수문3개소 등</t>
    <phoneticPr fontId="3" type="noConversion"/>
  </si>
  <si>
    <t>박인갑</t>
    <phoneticPr fontId="3" type="noConversion"/>
  </si>
  <si>
    <t>055-359-6326</t>
    <phoneticPr fontId="3" type="noConversion"/>
  </si>
  <si>
    <t>웅동지구 수리시설개보수사업</t>
    <phoneticPr fontId="3" type="noConversion"/>
  </si>
  <si>
    <t>웅동저수지 1식</t>
    <phoneticPr fontId="3" type="noConversion"/>
  </si>
  <si>
    <t>이호종</t>
    <phoneticPr fontId="3" type="noConversion"/>
  </si>
  <si>
    <t>055-359-6334</t>
    <phoneticPr fontId="3" type="noConversion"/>
  </si>
  <si>
    <t>소태지구 수리시설개보수사업</t>
    <phoneticPr fontId="3" type="noConversion"/>
  </si>
  <si>
    <t>용배수로 정비</t>
    <phoneticPr fontId="3" type="noConversion"/>
  </si>
  <si>
    <t>국전지구 수리시설개보수사업</t>
    <phoneticPr fontId="3" type="noConversion"/>
  </si>
  <si>
    <t>확장양수장 신설사업</t>
    <phoneticPr fontId="3" type="noConversion"/>
  </si>
  <si>
    <t>양수장 신설</t>
    <phoneticPr fontId="3" type="noConversion"/>
  </si>
  <si>
    <t>2027.12.20</t>
    <phoneticPr fontId="3" type="noConversion"/>
  </si>
  <si>
    <t>김미현</t>
    <phoneticPr fontId="3" type="noConversion"/>
  </si>
  <si>
    <t>055-359-6321</t>
    <phoneticPr fontId="3" type="noConversion"/>
  </si>
  <si>
    <t>외산지구 수리시설개보수사업</t>
    <phoneticPr fontId="3" type="noConversion"/>
  </si>
  <si>
    <t>외산배수장 제진기 설치</t>
    <phoneticPr fontId="3" type="noConversion"/>
  </si>
  <si>
    <t>2028.12.20</t>
    <phoneticPr fontId="3" type="noConversion"/>
  </si>
  <si>
    <t>동산지구 수리시설개보수사업</t>
    <phoneticPr fontId="3" type="noConversion"/>
  </si>
  <si>
    <t>박도현</t>
    <phoneticPr fontId="3" type="noConversion"/>
  </si>
  <si>
    <t>055-359-6342</t>
    <phoneticPr fontId="3" type="noConversion"/>
  </si>
  <si>
    <t>예림지구 배수개선사업 토목건축기계공사</t>
    <phoneticPr fontId="3" type="noConversion"/>
  </si>
  <si>
    <t>밀양시 상남면 기산리</t>
    <phoneticPr fontId="3" type="noConversion"/>
  </si>
  <si>
    <t>배수장 1개소, 배수로 1년4km</t>
    <phoneticPr fontId="3" type="noConversion"/>
  </si>
  <si>
    <t>양수장</t>
    <phoneticPr fontId="3" type="noConversion"/>
  </si>
  <si>
    <t>청도지구 다목적농촌용수개발사업 토목건축기계공사</t>
    <phoneticPr fontId="3" type="noConversion"/>
  </si>
  <si>
    <t>밀양시 초동면 반월리</t>
    <phoneticPr fontId="3" type="noConversion"/>
  </si>
  <si>
    <t>양수장 2개소, 송수관로 20년3km</t>
    <phoneticPr fontId="3" type="noConversion"/>
  </si>
  <si>
    <t>박제도</t>
    <phoneticPr fontId="3" type="noConversion"/>
  </si>
  <si>
    <t>하남지구 농촌용수이용체계재편사업 토목건축기계공사</t>
    <phoneticPr fontId="3" type="noConversion"/>
  </si>
  <si>
    <t>밀양시 하남읍 수산리</t>
    <phoneticPr fontId="3" type="noConversion"/>
  </si>
  <si>
    <t>양배수장 1개소,가압장 1개소,송수관로 15년4km</t>
    <phoneticPr fontId="3" type="noConversion"/>
  </si>
  <si>
    <t>오산지구 배수개선사업 토목건축기계공사</t>
    <phoneticPr fontId="3" type="noConversion"/>
  </si>
  <si>
    <t>밀양시 상남면 외산리</t>
    <phoneticPr fontId="3" type="noConversion"/>
  </si>
  <si>
    <t>배수장 1개소,배수로 3년075km</t>
    <phoneticPr fontId="3" type="noConversion"/>
  </si>
  <si>
    <t>김보상</t>
    <phoneticPr fontId="3" type="noConversion"/>
  </si>
  <si>
    <t>부림지구 배수개선사업 토목건축기계공사</t>
    <phoneticPr fontId="3" type="noConversion"/>
  </si>
  <si>
    <t>밀양시 삼랑진읍 임천리</t>
    <phoneticPr fontId="3" type="noConversion"/>
  </si>
  <si>
    <t>배수장 2개소,배수로 4년77km</t>
    <phoneticPr fontId="3" type="noConversion"/>
  </si>
  <si>
    <t>조민근</t>
    <phoneticPr fontId="3" type="noConversion"/>
  </si>
  <si>
    <t>온실</t>
    <phoneticPr fontId="3" type="noConversion"/>
  </si>
  <si>
    <t>밀양 지역특화 임대형 스마트팜 조성사업</t>
    <phoneticPr fontId="3" type="noConversion"/>
  </si>
  <si>
    <t>유리온실 2개동(4년0ha)</t>
  </si>
  <si>
    <t>양경철</t>
    <phoneticPr fontId="3" type="noConversion"/>
  </si>
  <si>
    <t>055-359-6351</t>
    <phoneticPr fontId="3" type="noConversion"/>
  </si>
  <si>
    <t>밀양 청년농촌보금자리 조성사업 건축토목공사</t>
    <phoneticPr fontId="3" type="noConversion"/>
  </si>
  <si>
    <t>임대주택 29호,커뮤니티센터 2호 등</t>
    <phoneticPr fontId="3" type="noConversion"/>
  </si>
  <si>
    <t>밀양 청년농촌보금자리 조성사업 전기공사</t>
    <phoneticPr fontId="3" type="noConversion"/>
  </si>
  <si>
    <t>밀양 청년농촌보금자리 조성사업 통신공사</t>
    <phoneticPr fontId="3" type="noConversion"/>
  </si>
  <si>
    <t>창원지사</t>
    <phoneticPr fontId="3" type="noConversion"/>
  </si>
  <si>
    <t>055-250-2281</t>
    <phoneticPr fontId="3" type="noConversion"/>
  </si>
  <si>
    <t>북면지구 배수개선사업</t>
    <phoneticPr fontId="3" type="noConversion"/>
  </si>
  <si>
    <t>창원시 의창구 북면 마산리, 신촌리, 하천리</t>
    <phoneticPr fontId="3" type="noConversion"/>
  </si>
  <si>
    <t>배수장 1개소,배수로 2조 L=3년361km</t>
    <phoneticPr fontId="3" type="noConversion"/>
  </si>
  <si>
    <t>2023.12.11</t>
    <phoneticPr fontId="3" type="noConversion"/>
  </si>
  <si>
    <t>2027.12.30</t>
    <phoneticPr fontId="3" type="noConversion"/>
  </si>
  <si>
    <t>손대산</t>
    <phoneticPr fontId="3" type="noConversion"/>
  </si>
  <si>
    <t>055-250-2252</t>
    <phoneticPr fontId="3" type="noConversion"/>
  </si>
  <si>
    <t>제동지구 배수개선사업</t>
    <phoneticPr fontId="3" type="noConversion"/>
  </si>
  <si>
    <t>창원시 대산면 제동리, 김해시 진영읍 진영리</t>
    <phoneticPr fontId="3" type="noConversion"/>
  </si>
  <si>
    <t>배수로 7조 L=3년22km</t>
  </si>
  <si>
    <t>2025.08.19</t>
    <phoneticPr fontId="3" type="noConversion"/>
  </si>
  <si>
    <t>2029.12.30</t>
    <phoneticPr fontId="3" type="noConversion"/>
  </si>
  <si>
    <t>동읍8지구 과실전문생산단지 기반조성사업</t>
    <phoneticPr fontId="3" type="noConversion"/>
  </si>
  <si>
    <t>창원시 의창구 동읍 다호리, 신방리</t>
    <phoneticPr fontId="3" type="noConversion"/>
  </si>
  <si>
    <t>양수장 1개소관로 L=4년98km</t>
    <phoneticPr fontId="3" type="noConversion"/>
  </si>
  <si>
    <t>2025.12.08</t>
    <phoneticPr fontId="3" type="noConversion"/>
  </si>
  <si>
    <t>2026.12.30</t>
    <phoneticPr fontId="3" type="noConversion"/>
  </si>
  <si>
    <t>산남지구 배수개선사업</t>
    <phoneticPr fontId="3" type="noConversion"/>
  </si>
  <si>
    <t>창원시 의창구 동읍 산남리</t>
    <phoneticPr fontId="3" type="noConversion"/>
  </si>
  <si>
    <t>배수장 1개소배수로 8조 L=4년7km</t>
    <phoneticPr fontId="3" type="noConversion"/>
  </si>
  <si>
    <t>2030.12.30</t>
    <phoneticPr fontId="3" type="noConversion"/>
  </si>
  <si>
    <t>우암지구 배수개선사업</t>
    <phoneticPr fontId="3" type="noConversion"/>
  </si>
  <si>
    <t>창원시 의창구 대산면 우암리</t>
    <phoneticPr fontId="3" type="noConversion"/>
  </si>
  <si>
    <t>배수장 1개소배수로 3조 L=2년2km</t>
    <phoneticPr fontId="3" type="noConversion"/>
  </si>
  <si>
    <t>엄경재</t>
    <phoneticPr fontId="3" type="noConversion"/>
  </si>
  <si>
    <t>055-250-2284</t>
    <phoneticPr fontId="3" type="noConversion"/>
  </si>
  <si>
    <t>대산지구 수리시설개보수사업</t>
    <phoneticPr fontId="3" type="noConversion"/>
  </si>
  <si>
    <t>창원시 의창구 대산면 가술리, 동읍 노연리</t>
    <phoneticPr fontId="3" type="noConversion"/>
  </si>
  <si>
    <t>용배수로 8조 L=3,980m</t>
    <phoneticPr fontId="3" type="noConversion"/>
  </si>
  <si>
    <t>2023.02.15</t>
    <phoneticPr fontId="3" type="noConversion"/>
  </si>
  <si>
    <t>2026.04.30</t>
    <phoneticPr fontId="3" type="noConversion"/>
  </si>
  <si>
    <t>근곡지구 수리시설개보수사업</t>
    <phoneticPr fontId="3" type="noConversion"/>
  </si>
  <si>
    <t>창원시 마산합포구 진전면 율티리</t>
    <phoneticPr fontId="3" type="noConversion"/>
  </si>
  <si>
    <t>용배수로 13조 L=5,806m</t>
    <phoneticPr fontId="3" type="noConversion"/>
  </si>
  <si>
    <t>2024.12.27</t>
    <phoneticPr fontId="3" type="noConversion"/>
  </si>
  <si>
    <t>근곡1지구 수리시설개보수사업</t>
    <phoneticPr fontId="3" type="noConversion"/>
  </si>
  <si>
    <t>용배수로 17조 L=4,841m</t>
    <phoneticPr fontId="3" type="noConversion"/>
  </si>
  <si>
    <t>2025.12.04</t>
    <phoneticPr fontId="3" type="noConversion"/>
  </si>
  <si>
    <t>2028.12.30</t>
    <phoneticPr fontId="3" type="noConversion"/>
  </si>
  <si>
    <t>추곡지구 수리시설개보수사업</t>
    <phoneticPr fontId="3" type="noConversion"/>
  </si>
  <si>
    <t>창원시 마산합포구 진북면 추곡리</t>
    <phoneticPr fontId="3" type="noConversion"/>
  </si>
  <si>
    <t>사전방류시설 1개소여방수로 보수보강</t>
    <phoneticPr fontId="3" type="noConversion"/>
  </si>
  <si>
    <t>2025.11.28</t>
    <phoneticPr fontId="3" type="noConversion"/>
  </si>
  <si>
    <t>김정철</t>
    <phoneticPr fontId="3" type="noConversion"/>
  </si>
  <si>
    <t>055-250-2270</t>
    <phoneticPr fontId="3" type="noConversion"/>
  </si>
  <si>
    <t>하천지구 수리시설개보수사업</t>
    <phoneticPr fontId="3" type="noConversion"/>
  </si>
  <si>
    <t>창원시 의창구 북면 하천리</t>
    <phoneticPr fontId="3" type="noConversion"/>
  </si>
  <si>
    <t>용배수로  7조L=3,432m</t>
    <phoneticPr fontId="3" type="noConversion"/>
  </si>
  <si>
    <t>평암지구 저수지준설사업</t>
    <phoneticPr fontId="3" type="noConversion"/>
  </si>
  <si>
    <t>창원시 마산합포구 진전면 평암리</t>
    <phoneticPr fontId="3" type="noConversion"/>
  </si>
  <si>
    <t>저수지 준설 및 성토V=32천㎥</t>
    <phoneticPr fontId="3" type="noConversion"/>
  </si>
  <si>
    <t>2026년 2월</t>
  </si>
  <si>
    <t>2026.05.30</t>
    <phoneticPr fontId="3" type="noConversion"/>
  </si>
  <si>
    <t>근곡지구 저수지준설사업</t>
    <phoneticPr fontId="3" type="noConversion"/>
  </si>
  <si>
    <t>창원시 마산합포구 진전면 근곡리</t>
    <phoneticPr fontId="3" type="noConversion"/>
  </si>
  <si>
    <t>저수지 준설 및 성토 V=20천㎥</t>
    <phoneticPr fontId="3" type="noConversion"/>
  </si>
  <si>
    <t>북면지구 수리시설개보수사업</t>
    <phoneticPr fontId="3" type="noConversion"/>
  </si>
  <si>
    <t>창원시 의창구 북면 내곡리</t>
    <phoneticPr fontId="3" type="noConversion"/>
  </si>
  <si>
    <t>수로교 단면보수L=419m</t>
    <phoneticPr fontId="3" type="noConversion"/>
  </si>
  <si>
    <t>김인정</t>
    <phoneticPr fontId="3" type="noConversion"/>
  </si>
  <si>
    <t>055-250-2268</t>
    <phoneticPr fontId="3" type="noConversion"/>
  </si>
  <si>
    <t>제덕항 어촌뉴딜300사업</t>
    <phoneticPr fontId="3" type="noConversion"/>
  </si>
  <si>
    <t>창원시 진해구 제덕동</t>
    <phoneticPr fontId="3" type="noConversion"/>
  </si>
  <si>
    <t>센터 조성(A=901㎡)</t>
    <phoneticPr fontId="3" type="noConversion"/>
  </si>
  <si>
    <t>2023.10.31</t>
    <phoneticPr fontId="3" type="noConversion"/>
  </si>
  <si>
    <t>임민규</t>
    <phoneticPr fontId="3" type="noConversion"/>
  </si>
  <si>
    <t>055-250-2273</t>
    <phoneticPr fontId="3" type="noConversion"/>
  </si>
  <si>
    <t>용담 마을만들기사업</t>
    <phoneticPr fontId="3" type="noConversion"/>
  </si>
  <si>
    <t>창원시 마산회원구 내서읍 용담리</t>
    <phoneticPr fontId="3" type="noConversion"/>
  </si>
  <si>
    <t>2025.12.02</t>
    <phoneticPr fontId="3" type="noConversion"/>
  </si>
  <si>
    <t>동읍 농촌중심지활성화사업
(청촌활력센터)</t>
    <phoneticPr fontId="3" type="noConversion"/>
  </si>
  <si>
    <t>창원시 의창구 동읍 용잠리</t>
    <phoneticPr fontId="3" type="noConversion"/>
  </si>
  <si>
    <t>센터 조성(A=1,400㎡)</t>
    <phoneticPr fontId="3" type="noConversion"/>
  </si>
  <si>
    <t>2026년 8월</t>
  </si>
  <si>
    <t>백혜빈</t>
    <phoneticPr fontId="3" type="noConversion"/>
  </si>
  <si>
    <t>055-250-2271</t>
    <phoneticPr fontId="3" type="noConversion"/>
  </si>
  <si>
    <t>신목마을 마을만들기사업</t>
    <phoneticPr fontId="3" type="noConversion"/>
  </si>
  <si>
    <t>창원시 마산회원구 내서읍 신목리</t>
    <phoneticPr fontId="3" type="noConversion"/>
  </si>
  <si>
    <t>산책로 조성 L=120m</t>
    <phoneticPr fontId="3" type="noConversion"/>
  </si>
  <si>
    <t>2026년 7월</t>
  </si>
  <si>
    <t>서부마을 마을만들기사업</t>
    <phoneticPr fontId="3" type="noConversion"/>
  </si>
  <si>
    <t>창원시 의창구 대산면 유등리</t>
    <phoneticPr fontId="3" type="noConversion"/>
  </si>
  <si>
    <t>북면 기초생활거점조성사업</t>
    <phoneticPr fontId="3" type="noConversion"/>
  </si>
  <si>
    <t>창원시 의창구 북면 신촌리</t>
    <phoneticPr fontId="3" type="noConversion"/>
  </si>
  <si>
    <t>센터 조성(A=652년3㎡)</t>
  </si>
  <si>
    <t>조우민</t>
    <phoneticPr fontId="3" type="noConversion"/>
  </si>
  <si>
    <t>055-250-2260</t>
    <phoneticPr fontId="3" type="noConversion"/>
  </si>
  <si>
    <t>주민공동시설</t>
    <phoneticPr fontId="3" type="noConversion"/>
  </si>
  <si>
    <t>창원시 농촌 신활력플러스사업</t>
    <phoneticPr fontId="3" type="noConversion"/>
  </si>
  <si>
    <t>창원시 마산합포구 진전면 양촌리</t>
    <phoneticPr fontId="3" type="noConversion"/>
  </si>
  <si>
    <t>향토장터 조성 및센터 조성(A=532년82㎡)</t>
    <phoneticPr fontId="3" type="noConversion"/>
  </si>
  <si>
    <t>2026년 4월</t>
  </si>
  <si>
    <t>사천지사</t>
    <phoneticPr fontId="3" type="noConversion"/>
  </si>
  <si>
    <t>이상일</t>
    <phoneticPr fontId="3" type="noConversion"/>
  </si>
  <si>
    <t>055-851-8141</t>
    <phoneticPr fontId="3" type="noConversion"/>
  </si>
  <si>
    <t>농업기반시설</t>
    <phoneticPr fontId="3" type="noConversion"/>
  </si>
  <si>
    <t>마곡지구 다목적농촌용수개발사업</t>
    <phoneticPr fontId="3" type="noConversion"/>
  </si>
  <si>
    <t>사천시 곤양면, 곤명면 일대</t>
    <phoneticPr fontId="3" type="noConversion"/>
  </si>
  <si>
    <t>완사양수장 유입수조 철근 콘크리트 공사 1식, 강관부설 L=62m 등</t>
    <phoneticPr fontId="3" type="noConversion"/>
  </si>
  <si>
    <t>2019년</t>
    <phoneticPr fontId="3" type="noConversion"/>
  </si>
  <si>
    <t>2027년</t>
    <phoneticPr fontId="3" type="noConversion"/>
  </si>
  <si>
    <t>송림지구 배수개선사업</t>
    <phoneticPr fontId="3" type="noConversion"/>
  </si>
  <si>
    <t>사천시 곤명면 일대</t>
    <phoneticPr fontId="3" type="noConversion"/>
  </si>
  <si>
    <t>송림배수장(토공사 및 토출수조, 흡입수조) 및 평야부(배수로) 등</t>
    <phoneticPr fontId="3" type="noConversion"/>
  </si>
  <si>
    <t>2025년</t>
    <phoneticPr fontId="3" type="noConversion"/>
  </si>
  <si>
    <t xml:space="preserve">2028년 </t>
    <phoneticPr fontId="3" type="noConversion"/>
  </si>
  <si>
    <t>정원석</t>
    <phoneticPr fontId="3" type="noConversion"/>
  </si>
  <si>
    <t>055-851-8148</t>
    <phoneticPr fontId="3" type="noConversion"/>
  </si>
  <si>
    <t>축동지구 영농편의개보수사업</t>
    <phoneticPr fontId="3" type="noConversion"/>
  </si>
  <si>
    <t>사천시 축동면 일대</t>
    <phoneticPr fontId="3" type="noConversion"/>
  </si>
  <si>
    <t>두량지구 용수간선 (L=1,763m) 등</t>
    <phoneticPr fontId="3" type="noConversion"/>
  </si>
  <si>
    <t>거창함양지사</t>
    <phoneticPr fontId="3" type="noConversion"/>
  </si>
  <si>
    <t>김정현</t>
    <phoneticPr fontId="3" type="noConversion"/>
  </si>
  <si>
    <t>055-940-5546</t>
    <phoneticPr fontId="3" type="noConversion"/>
  </si>
  <si>
    <t>체육시설, 보행로 등</t>
    <phoneticPr fontId="3" type="noConversion"/>
  </si>
  <si>
    <t>안의면 기초생활거점육성사업 토목건축공사</t>
    <phoneticPr fontId="3" type="noConversion"/>
  </si>
  <si>
    <t>함양군 안의면 금천리 일원</t>
    <phoneticPr fontId="3" type="noConversion"/>
  </si>
  <si>
    <t>체육관 리모델링 A=305년25㎡, 보행로 조성 L=92m</t>
  </si>
  <si>
    <t>2022.8.</t>
    <phoneticPr fontId="3" type="noConversion"/>
  </si>
  <si>
    <t>센터 및 광장 조성</t>
    <phoneticPr fontId="3" type="noConversion"/>
  </si>
  <si>
    <t>남하면 기초생활거점조성사업 토목건축공사</t>
    <phoneticPr fontId="3" type="noConversion"/>
  </si>
  <si>
    <t>거창군 남하면 무릉리 일원</t>
    <phoneticPr fontId="3" type="noConversion"/>
  </si>
  <si>
    <t>센터 A=634년25㎡, 다목적광장 A=3,744㎡</t>
  </si>
  <si>
    <t>센터 조성</t>
    <phoneticPr fontId="3" type="noConversion"/>
  </si>
  <si>
    <t>신원면 기초생활거점조성사업 건축토목공사</t>
    <phoneticPr fontId="3" type="noConversion"/>
  </si>
  <si>
    <t>거창군 신원면 과정리 일원</t>
    <phoneticPr fontId="3" type="noConversion"/>
  </si>
  <si>
    <t>센터(2층) A=496년14㎡</t>
  </si>
  <si>
    <t>가조면 기초생활거점조성사업 건축토목공사</t>
    <phoneticPr fontId="3" type="noConversion"/>
  </si>
  <si>
    <t>거창군 가조면 과정리 일원</t>
    <phoneticPr fontId="3" type="noConversion"/>
  </si>
  <si>
    <t>센터(2층) A=637년5㎡</t>
  </si>
  <si>
    <t>2026년 6월</t>
  </si>
  <si>
    <t>전종욱</t>
    <phoneticPr fontId="3" type="noConversion"/>
  </si>
  <si>
    <t>055-960-5542</t>
    <phoneticPr fontId="3" type="noConversion"/>
  </si>
  <si>
    <t>마을단위
지역개발</t>
    <phoneticPr fontId="3" type="noConversion"/>
  </si>
  <si>
    <t>평정지구 취약지역생활여건개조사업 토목건축공사</t>
    <phoneticPr fontId="3" type="noConversion"/>
  </si>
  <si>
    <t>함양군 백전면 평정리 일원</t>
    <phoneticPr fontId="3" type="noConversion"/>
  </si>
  <si>
    <t>주택정비, 생활위생안전, 경관개선 등</t>
    <phoneticPr fontId="3" type="noConversion"/>
  </si>
  <si>
    <t>함양군 안의면 도림리 일원</t>
    <phoneticPr fontId="3" type="noConversion"/>
  </si>
  <si>
    <t>거창군 남하면 양항리 일원</t>
    <phoneticPr fontId="3" type="noConversion"/>
  </si>
  <si>
    <t>권순진</t>
  </si>
  <si>
    <t>055-940-5549</t>
    <phoneticPr fontId="3" type="noConversion"/>
  </si>
  <si>
    <t>저수지</t>
  </si>
  <si>
    <t>매산지구 수리시설개보수사업</t>
  </si>
  <si>
    <t>경남 거창군 남상면 무촌리</t>
  </si>
  <si>
    <t>- 측수로 측벽 증고 
  H=1년3m, L=41년4m
- 사전방류시설 1식</t>
  </si>
  <si>
    <t>용배수로</t>
  </si>
  <si>
    <t>지산지구 수리시설개보수사업</t>
  </si>
  <si>
    <t>경남 거창군 남하면 지산리</t>
  </si>
  <si>
    <t>용배수로 4조 L=3,891m</t>
  </si>
  <si>
    <t>이우승</t>
    <phoneticPr fontId="3" type="noConversion"/>
  </si>
  <si>
    <t>055-940-5541</t>
    <phoneticPr fontId="3" type="noConversion"/>
  </si>
  <si>
    <t>웅양서편지구 수리시설개보수사업</t>
    <phoneticPr fontId="3" type="noConversion"/>
  </si>
  <si>
    <t>경상남도 거창군 웅양면 산포리</t>
    <phoneticPr fontId="3" type="noConversion"/>
  </si>
  <si>
    <t xml:space="preserve">용수간선 재설치 L=1년75km </t>
  </si>
  <si>
    <t>웅양동편지구 수리시설개보수사업</t>
    <phoneticPr fontId="3" type="noConversion"/>
  </si>
  <si>
    <t xml:space="preserve">용수로 재설치 L=3년45km </t>
  </si>
  <si>
    <t>문종원</t>
    <phoneticPr fontId="3" type="noConversion"/>
  </si>
  <si>
    <t>055-940-5533</t>
    <phoneticPr fontId="3" type="noConversion"/>
  </si>
  <si>
    <t>장기지구 대구획 경지정리사업</t>
    <phoneticPr fontId="3" type="noConversion"/>
  </si>
  <si>
    <t>거창군 가조면 장기리</t>
    <phoneticPr fontId="3" type="noConversion"/>
  </si>
  <si>
    <t>용배수로 L=9년312m</t>
  </si>
  <si>
    <t>무촌지구 대구획 경지정리사업</t>
    <phoneticPr fontId="3" type="noConversion"/>
  </si>
  <si>
    <t>거창군 남상면 무촌리</t>
    <phoneticPr fontId="3" type="noConversion"/>
  </si>
  <si>
    <t>용배수로 L=5년882m</t>
  </si>
  <si>
    <t>금호지구 농촌공간정비사업</t>
    <phoneticPr fontId="3" type="noConversion"/>
  </si>
  <si>
    <t>함양군 수동면 상백리</t>
    <phoneticPr fontId="3" type="noConversion"/>
  </si>
  <si>
    <t>유해시설정비, 재생사업, 집수리</t>
    <phoneticPr fontId="3" type="noConversion"/>
  </si>
  <si>
    <t>합천지사</t>
    <phoneticPr fontId="3" type="noConversion"/>
  </si>
  <si>
    <t>이창훈</t>
    <phoneticPr fontId="3" type="noConversion"/>
  </si>
  <si>
    <t>055-930-8265</t>
    <phoneticPr fontId="3" type="noConversion"/>
  </si>
  <si>
    <t>가삼지구 수리시설개보수사업 토목공사</t>
    <phoneticPr fontId="3" type="noConversion"/>
  </si>
  <si>
    <t>합천군 가회면</t>
    <phoneticPr fontId="3" type="noConversion"/>
  </si>
  <si>
    <t>용배수로 4년097km</t>
  </si>
  <si>
    <t>정종기</t>
    <phoneticPr fontId="3" type="noConversion"/>
  </si>
  <si>
    <t>055-930-8281</t>
    <phoneticPr fontId="3" type="noConversion"/>
  </si>
  <si>
    <t>양배수장</t>
    <phoneticPr fontId="3" type="noConversion"/>
  </si>
  <si>
    <t>성산지구 수리시설개보수사업 토목공사</t>
    <phoneticPr fontId="3" type="noConversion"/>
  </si>
  <si>
    <t>합천군 쌍책면</t>
    <phoneticPr fontId="3" type="noConversion"/>
  </si>
  <si>
    <t>양수장 재설치</t>
    <phoneticPr fontId="3" type="noConversion"/>
  </si>
  <si>
    <t>취입보</t>
    <phoneticPr fontId="3" type="noConversion"/>
  </si>
  <si>
    <t>합천지구 수리시설개보수사업 토목공사</t>
    <phoneticPr fontId="3" type="noConversion"/>
  </si>
  <si>
    <t>합천군 합천읍</t>
    <phoneticPr fontId="3" type="noConversion"/>
  </si>
  <si>
    <t>취입보 차수</t>
    <phoneticPr fontId="3" type="noConversion"/>
  </si>
  <si>
    <t>김동우</t>
    <phoneticPr fontId="3" type="noConversion"/>
  </si>
  <si>
    <t>055-930-8284</t>
    <phoneticPr fontId="3" type="noConversion"/>
  </si>
  <si>
    <t>율원지구 수리시설개보수사업 토목공사</t>
    <phoneticPr fontId="3" type="noConversion"/>
  </si>
  <si>
    <t>합천군 덕곡면</t>
    <phoneticPr fontId="3" type="noConversion"/>
  </si>
  <si>
    <t>저수지 여방수로 측벽 숭상</t>
    <phoneticPr fontId="3" type="noConversion"/>
  </si>
  <si>
    <t>가회저수지 수해복구사업 토목공사</t>
    <phoneticPr fontId="3" type="noConversion"/>
  </si>
  <si>
    <t>저수지 준설공사</t>
    <phoneticPr fontId="3" type="noConversion"/>
  </si>
  <si>
    <t>가회용수간선 수해복구사업 토목공사</t>
    <phoneticPr fontId="3" type="noConversion"/>
  </si>
  <si>
    <t>용배수로 1년7km</t>
  </si>
  <si>
    <t>송곡저수지 수해복구사업 토목공사</t>
    <phoneticPr fontId="3" type="noConversion"/>
  </si>
  <si>
    <t>합천군 삼가면</t>
    <phoneticPr fontId="3" type="noConversion"/>
  </si>
  <si>
    <t>저수지 사면복구</t>
    <phoneticPr fontId="3" type="noConversion"/>
  </si>
  <si>
    <t>문송저수지 수해복구사업 토목공사</t>
    <phoneticPr fontId="3" type="noConversion"/>
  </si>
  <si>
    <t>매화1용배수로 수해복구사업 토목공사</t>
    <phoneticPr fontId="3" type="noConversion"/>
  </si>
  <si>
    <t>합천군 가야면</t>
    <phoneticPr fontId="3" type="noConversion"/>
  </si>
  <si>
    <t>용배수로 0년375km, 석축쌓기 21m</t>
  </si>
  <si>
    <t>이미혜</t>
    <phoneticPr fontId="3" type="noConversion"/>
  </si>
  <si>
    <t>055-930-8285</t>
    <phoneticPr fontId="3" type="noConversion"/>
  </si>
  <si>
    <t>백역저수지 수해복구사업 토목공사</t>
    <phoneticPr fontId="3" type="noConversion"/>
  </si>
  <si>
    <t>합천군 쌍백면</t>
    <phoneticPr fontId="3" type="noConversion"/>
  </si>
  <si>
    <t>조영화</t>
    <phoneticPr fontId="3" type="noConversion"/>
  </si>
  <si>
    <t>055-930-8282</t>
    <phoneticPr fontId="3" type="noConversion"/>
  </si>
  <si>
    <t xml:space="preserve">고품지구 다목적농촌용수개발사업 </t>
    <phoneticPr fontId="3" type="noConversion"/>
  </si>
  <si>
    <t>합천군 용주면 우곡리 580</t>
    <phoneticPr fontId="3" type="noConversion"/>
  </si>
  <si>
    <t>저수지 1개소, 
양수장 1개소, 
이설도로 4조(L=1년026km), 
용수로 4조(L=6년592km)</t>
  </si>
  <si>
    <t>2022. 01</t>
    <phoneticPr fontId="3" type="noConversion"/>
  </si>
  <si>
    <t>원전지구 소규모배수개선사업</t>
    <phoneticPr fontId="3" type="noConversion"/>
  </si>
  <si>
    <t>합천군 쌍백면 하신리 12</t>
    <phoneticPr fontId="3" type="noConversion"/>
  </si>
  <si>
    <t>배수장1개소, 배수로1조(L=0년466km)</t>
    <phoneticPr fontId="3" type="noConversion"/>
  </si>
  <si>
    <t>2025. 08</t>
    <phoneticPr fontId="3" type="noConversion"/>
  </si>
  <si>
    <t>장태영</t>
    <phoneticPr fontId="3" type="noConversion"/>
  </si>
  <si>
    <t>055-930-8266</t>
    <phoneticPr fontId="3" type="noConversion"/>
  </si>
  <si>
    <t>덕곡지구 배수개선사업</t>
    <phoneticPr fontId="3" type="noConversion"/>
  </si>
  <si>
    <t>합천군 덕곡면 오광대로 1042</t>
    <phoneticPr fontId="3" type="noConversion"/>
  </si>
  <si>
    <t>배수장 2개소, 
배수로 1조(L=0년55km),
 매립 6년5ha</t>
  </si>
  <si>
    <t>2022. 11</t>
    <phoneticPr fontId="3" type="noConversion"/>
  </si>
  <si>
    <t>광암지구 배수개선사업</t>
    <phoneticPr fontId="3" type="noConversion"/>
  </si>
  <si>
    <t>합천군 청덕면 앙진리 78-2</t>
    <phoneticPr fontId="3" type="noConversion"/>
  </si>
  <si>
    <t>배수장1개소,
 배수로2조(L=0년557km),
 매립0년38ha</t>
  </si>
  <si>
    <t>2024. 05</t>
    <phoneticPr fontId="3" type="noConversion"/>
  </si>
  <si>
    <t>2028. 12</t>
    <phoneticPr fontId="3" type="noConversion"/>
  </si>
  <si>
    <t>갑산지구 배수개선사업</t>
    <phoneticPr fontId="3" type="noConversion"/>
  </si>
  <si>
    <t>합천군 율곡면 갑산리</t>
    <phoneticPr fontId="3" type="noConversion"/>
  </si>
  <si>
    <t>배수장 2개소, 
배수로 4조(L=1년635km),
 매립 8년22ha</t>
  </si>
  <si>
    <t>스마트팜</t>
    <phoneticPr fontId="3" type="noConversion"/>
  </si>
  <si>
    <t>합천군 연계 귀농귀촌단지조성사업 스마트팜</t>
    <phoneticPr fontId="3" type="noConversion"/>
  </si>
  <si>
    <t>합천군 용주면 월평리87</t>
    <phoneticPr fontId="3" type="noConversion"/>
  </si>
  <si>
    <t>2026년 5월</t>
  </si>
  <si>
    <t>2026. 05</t>
    <phoneticPr fontId="3" type="noConversion"/>
  </si>
  <si>
    <t>정영헌</t>
    <phoneticPr fontId="3" type="noConversion"/>
  </si>
  <si>
    <t>055-930-8290</t>
    <phoneticPr fontId="3" type="noConversion"/>
  </si>
  <si>
    <t>주거시설</t>
    <phoneticPr fontId="3" type="noConversion"/>
  </si>
  <si>
    <t>거산마을 농어촌취약지역생활여건개조사업</t>
    <phoneticPr fontId="3" type="noConversion"/>
  </si>
  <si>
    <t>경상남도 합천군 묘산면 거산리</t>
    <phoneticPr fontId="3" type="noConversion"/>
  </si>
  <si>
    <t>담장정비 L=285m,도로포장 A=13,527㎡</t>
    <phoneticPr fontId="3" type="noConversion"/>
  </si>
  <si>
    <t xml:space="preserve">도리마을 농어촌취약지역생활여건개조사업 </t>
    <phoneticPr fontId="3" type="noConversion"/>
  </si>
  <si>
    <t>경상남도 합천군 대양면 도리</t>
    <phoneticPr fontId="3" type="noConversion"/>
  </si>
  <si>
    <t>노후담장 정비 L=581m, 옹벽설치  L=120m</t>
    <phoneticPr fontId="3" type="noConversion"/>
  </si>
  <si>
    <t>2027.12</t>
    <phoneticPr fontId="3" type="noConversion"/>
  </si>
  <si>
    <t>류창현</t>
    <phoneticPr fontId="3" type="noConversion"/>
  </si>
  <si>
    <t>055-930-8269</t>
    <phoneticPr fontId="3" type="noConversion"/>
  </si>
  <si>
    <t>센터</t>
    <phoneticPr fontId="3" type="noConversion"/>
  </si>
  <si>
    <t>가야면 농촌중심지활성화사업</t>
    <phoneticPr fontId="3" type="noConversion"/>
  </si>
  <si>
    <t>합천군 가야면 야천리 일원</t>
    <phoneticPr fontId="3" type="noConversion"/>
  </si>
  <si>
    <t>가야클러스터 A=2,549년21㎡</t>
  </si>
  <si>
    <t>2024. 09</t>
    <phoneticPr fontId="3" type="noConversion"/>
  </si>
  <si>
    <t>합천읍 농촌중심지활성화사업</t>
    <phoneticPr fontId="3" type="noConversion"/>
  </si>
  <si>
    <t>합천군 합천읍 일원</t>
    <phoneticPr fontId="3" type="noConversion"/>
  </si>
  <si>
    <t>수려한 행복드림센터 A=650.86㎡
아이좋아 플랫폼 A=1,682.83㎡</t>
    <phoneticPr fontId="3" type="noConversion"/>
  </si>
  <si>
    <t>김소정</t>
    <phoneticPr fontId="3" type="noConversion"/>
  </si>
  <si>
    <t>055-930-8287</t>
    <phoneticPr fontId="3" type="noConversion"/>
  </si>
  <si>
    <t>쌍책면 기초생활거점조성사업</t>
    <phoneticPr fontId="3" type="noConversion"/>
  </si>
  <si>
    <t>합천군 쌍책면 성산리 일원</t>
    <phoneticPr fontId="3" type="noConversion"/>
  </si>
  <si>
    <t>문화복지 커뮤니티센터 A=372.41㎡</t>
    <phoneticPr fontId="3" type="noConversion"/>
  </si>
  <si>
    <t>2024. 1</t>
    <phoneticPr fontId="3" type="noConversion"/>
  </si>
  <si>
    <t>055-930-8288</t>
    <phoneticPr fontId="3" type="noConversion"/>
  </si>
  <si>
    <t>청덕면 기초생활거점조성사업</t>
    <phoneticPr fontId="3" type="noConversion"/>
  </si>
  <si>
    <t>합천군 청덕면 두곡리 일원</t>
    <phoneticPr fontId="3" type="noConversion"/>
  </si>
  <si>
    <t>청덕커뮤니티케어센터 A=734.47㎡</t>
    <phoneticPr fontId="3" type="noConversion"/>
  </si>
  <si>
    <t>055-930-8289</t>
    <phoneticPr fontId="3" type="noConversion"/>
  </si>
  <si>
    <t>봉산면 기초생활거점조성사업</t>
    <phoneticPr fontId="3" type="noConversion"/>
  </si>
  <si>
    <t>합천군 봉산면 김봉리 일원</t>
    <phoneticPr fontId="3" type="noConversion"/>
  </si>
  <si>
    <t>봉산문화센터 A=492㎡</t>
    <phoneticPr fontId="3" type="noConversion"/>
  </si>
  <si>
    <t>센터, 철거</t>
    <phoneticPr fontId="3" type="noConversion"/>
  </si>
  <si>
    <t>덕촌지구 농촌공간정비사업</t>
    <phoneticPr fontId="3" type="noConversion"/>
  </si>
  <si>
    <t>가회 꿈키움센터 A=348.8㎡</t>
    <phoneticPr fontId="3" type="noConversion"/>
  </si>
  <si>
    <t>2026. 2</t>
    <phoneticPr fontId="3" type="noConversion"/>
  </si>
  <si>
    <t>산림, 철거</t>
    <phoneticPr fontId="3" type="noConversion"/>
  </si>
  <si>
    <t>사촌지구 농촌공간정비사업</t>
    <phoneticPr fontId="3" type="noConversion"/>
  </si>
  <si>
    <t>합천군 가야면 사촌리 일원</t>
    <phoneticPr fontId="3" type="noConversion"/>
  </si>
  <si>
    <t>잔디마당 조성 A=8,904㎡,앞들숲 A =5,378㎡</t>
    <phoneticPr fontId="3" type="noConversion"/>
  </si>
  <si>
    <t>2025. 12</t>
    <phoneticPr fontId="3" type="noConversion"/>
  </si>
  <si>
    <t>하동남해지사</t>
    <phoneticPr fontId="3" type="noConversion"/>
  </si>
  <si>
    <t>조현일</t>
    <phoneticPr fontId="3" type="noConversion"/>
  </si>
  <si>
    <t>055-880-5141</t>
    <phoneticPr fontId="3" type="noConversion"/>
  </si>
  <si>
    <t>미조활력센터 토목건축공사</t>
    <phoneticPr fontId="3" type="noConversion"/>
  </si>
  <si>
    <t>남해군 미조면 미조리 671-11 일원</t>
    <phoneticPr fontId="3" type="noConversion"/>
  </si>
  <si>
    <t>미조활력센터 신축 1식</t>
    <phoneticPr fontId="3" type="noConversion"/>
  </si>
  <si>
    <t>미조활력센터 전기공사</t>
    <phoneticPr fontId="3" type="noConversion"/>
  </si>
  <si>
    <t>통신</t>
    <phoneticPr fontId="3" type="noConversion"/>
  </si>
  <si>
    <t>황윤재</t>
    <phoneticPr fontId="3" type="noConversion"/>
  </si>
  <si>
    <t>055-880-5142</t>
    <phoneticPr fontId="3" type="noConversion"/>
  </si>
  <si>
    <t>토목건축기계</t>
    <phoneticPr fontId="3" type="noConversion"/>
  </si>
  <si>
    <t>목도지구 배수개선사업 토목건축기계공사</t>
    <phoneticPr fontId="3" type="noConversion"/>
  </si>
  <si>
    <t>하동읍 목도리 213-14</t>
    <phoneticPr fontId="3" type="noConversion"/>
  </si>
  <si>
    <t>배수장 1식</t>
    <phoneticPr fontId="3" type="noConversion"/>
  </si>
  <si>
    <t>2026. 02</t>
    <phoneticPr fontId="3" type="noConversion"/>
  </si>
  <si>
    <t>화심지구 배수개선사업 토목공사</t>
    <phoneticPr fontId="3" type="noConversion"/>
  </si>
  <si>
    <t>하동군 하동읍 화심리, 신기리</t>
    <phoneticPr fontId="3" type="noConversion"/>
  </si>
  <si>
    <t>배수장 2개소</t>
    <phoneticPr fontId="3" type="noConversion"/>
  </si>
  <si>
    <t>화심지구 배수개선사업 전기공사</t>
    <phoneticPr fontId="3" type="noConversion"/>
  </si>
  <si>
    <t>진교면 농촌중심지활성화사업(2단계) 토목건축공사</t>
    <phoneticPr fontId="3" type="noConversion"/>
  </si>
  <si>
    <t>하동군 진교면 진교리 426-12</t>
    <phoneticPr fontId="3" type="noConversion"/>
  </si>
  <si>
    <t>민다리복합센터 1식</t>
    <phoneticPr fontId="3" type="noConversion"/>
  </si>
  <si>
    <t>진교면 농촌중심지활성화사업(2단계) 전기공사</t>
    <phoneticPr fontId="3" type="noConversion"/>
  </si>
  <si>
    <t>진교면 농촌중심지활성화사업(2단계) 통신공사</t>
    <phoneticPr fontId="3" type="noConversion"/>
  </si>
  <si>
    <t>소방</t>
    <phoneticPr fontId="3" type="noConversion"/>
  </si>
  <si>
    <t>진교면 농촌중심지활성화사업(2단계) 소방공사</t>
    <phoneticPr fontId="3" type="noConversion"/>
  </si>
  <si>
    <t>한국눙어촌공사</t>
    <phoneticPr fontId="3" type="noConversion"/>
  </si>
  <si>
    <t>강경현</t>
    <phoneticPr fontId="3" type="noConversion"/>
  </si>
  <si>
    <t>055-880-5147</t>
    <phoneticPr fontId="3" type="noConversion"/>
  </si>
  <si>
    <t>남사마을취약지역 생활여건개조사업 토목건축공사</t>
    <phoneticPr fontId="3" type="noConversion"/>
  </si>
  <si>
    <t>남해군 서면 남상리</t>
    <phoneticPr fontId="3" type="noConversion"/>
  </si>
  <si>
    <t>2024.06.</t>
    <phoneticPr fontId="3" type="noConversion"/>
  </si>
  <si>
    <t>한국눙어촌공사</t>
  </si>
  <si>
    <t>강경현</t>
  </si>
  <si>
    <t>갈현마을 취약지역생활여건개조사업</t>
    <phoneticPr fontId="3" type="noConversion"/>
  </si>
  <si>
    <t>남해군 삼동면 영지리</t>
    <phoneticPr fontId="3" type="noConversion"/>
  </si>
  <si>
    <t>지붕개량10호, 빈집정비5호, 집수리 14호, 아스팔트 포장500㎡</t>
    <phoneticPr fontId="3" type="noConversion"/>
  </si>
  <si>
    <t>박태건</t>
    <phoneticPr fontId="3" type="noConversion"/>
  </si>
  <si>
    <t>055-880-5131</t>
    <phoneticPr fontId="3" type="noConversion"/>
  </si>
  <si>
    <t>진교지구 수리시설개보수사업</t>
    <phoneticPr fontId="3" type="noConversion"/>
  </si>
  <si>
    <t>하동군 진교면 송원리 51-686</t>
    <phoneticPr fontId="3" type="noConversion"/>
  </si>
  <si>
    <t>배수장(274㎡) 철거 및 신설</t>
    <phoneticPr fontId="3" type="noConversion"/>
  </si>
  <si>
    <t>금오지구 수리시설개보수사업</t>
    <phoneticPr fontId="3" type="noConversion"/>
  </si>
  <si>
    <t>하동군 진교면 고룡리 외 6개리</t>
    <phoneticPr fontId="3" type="noConversion"/>
  </si>
  <si>
    <t>용수로 재설치(287m) 및 보수보강(2,740m)</t>
    <phoneticPr fontId="3" type="noConversion"/>
  </si>
  <si>
    <t>가덕1지구 수리시설개보수사업</t>
    <phoneticPr fontId="3" type="noConversion"/>
  </si>
  <si>
    <t>하동군 금성면 가덕리 1114 일원</t>
    <phoneticPr fontId="3" type="noConversion"/>
  </si>
  <si>
    <t>배수장(288.96㎡) 철거 및 신설</t>
    <phoneticPr fontId="3" type="noConversion"/>
  </si>
  <si>
    <t>금남지구 수리시설개보수사업</t>
    <phoneticPr fontId="3" type="noConversion"/>
  </si>
  <si>
    <t>하동군 금남면 덕천리 948-1 일원</t>
    <phoneticPr fontId="3" type="noConversion"/>
  </si>
  <si>
    <t>수로교 철거(4개소) 및 신설</t>
    <phoneticPr fontId="3" type="noConversion"/>
  </si>
  <si>
    <t>궁항지구 수리시설개보수사업</t>
    <phoneticPr fontId="3" type="noConversion"/>
  </si>
  <si>
    <t>하동군 금성면 궁항리 1337-16 일원</t>
    <phoneticPr fontId="3" type="noConversion"/>
  </si>
  <si>
    <t>용배수로 보수보강(3,326m) 및 간이양수장 설치</t>
    <phoneticPr fontId="3" type="noConversion"/>
  </si>
  <si>
    <t xml:space="preserve">2027. 12. </t>
    <phoneticPr fontId="3" type="noConversion"/>
  </si>
  <si>
    <t>서경일</t>
    <phoneticPr fontId="3" type="noConversion"/>
  </si>
  <si>
    <t>055-880-5173</t>
    <phoneticPr fontId="3" type="noConversion"/>
  </si>
  <si>
    <t>연죽지구 수리시설개보수사업</t>
    <phoneticPr fontId="3" type="noConversion"/>
  </si>
  <si>
    <t>남해군 서면 대정리, 서상리 일원</t>
    <phoneticPr fontId="3" type="noConversion"/>
  </si>
  <si>
    <t>용수로 16조 6.633km</t>
    <phoneticPr fontId="3" type="noConversion"/>
  </si>
  <si>
    <t xml:space="preserve">한국수자원공사 </t>
    <phoneticPr fontId="3" type="noConversion"/>
  </si>
  <si>
    <t>거제권지사</t>
    <phoneticPr fontId="3" type="noConversion"/>
  </si>
  <si>
    <t>박진우</t>
    <phoneticPr fontId="3" type="noConversion"/>
  </si>
  <si>
    <t>055-639-2412</t>
    <phoneticPr fontId="3" type="noConversion"/>
  </si>
  <si>
    <t>거제권지사 광역상수도 시설물 안전개선공사</t>
    <phoneticPr fontId="3" type="noConversion"/>
  </si>
  <si>
    <t>거제시 연초면 송정리 215-3</t>
    <phoneticPr fontId="3" type="noConversion"/>
  </si>
  <si>
    <t>거제광역상수도 정밀안전진단 구조물 보수보강공사</t>
    <phoneticPr fontId="3" type="noConversion"/>
  </si>
  <si>
    <t>거제시 연초면 및 동부면 일원</t>
    <phoneticPr fontId="3" type="noConversion"/>
  </si>
  <si>
    <t>한국수자원공사</t>
    <phoneticPr fontId="3" type="noConversion"/>
  </si>
  <si>
    <t>낙동강유역관리처</t>
    <phoneticPr fontId="3" type="noConversion"/>
  </si>
  <si>
    <t>한주현</t>
    <phoneticPr fontId="3" type="noConversion"/>
  </si>
  <si>
    <t>053-668-1352</t>
    <phoneticPr fontId="3" type="noConversion"/>
  </si>
  <si>
    <t>환경설비</t>
    <phoneticPr fontId="3" type="noConversion"/>
  </si>
  <si>
    <t>수곡천 통합형 오염저감시설 설치공사</t>
    <phoneticPr fontId="3" type="noConversion"/>
  </si>
  <si>
    <t>진주시 수곡면 원내리 96-1 일원</t>
    <phoneticPr fontId="3" type="noConversion"/>
  </si>
  <si>
    <t>차집시설, 혼화응집, DAF, 장치형 여과시설 등 2,000㎡</t>
    <phoneticPr fontId="3" type="noConversion"/>
  </si>
  <si>
    <t>미정('27.上)</t>
    <phoneticPr fontId="3" type="noConversion"/>
  </si>
  <si>
    <t>미정('28.上)</t>
    <phoneticPr fontId="3" type="noConversion"/>
  </si>
  <si>
    <t>5400(미정, 설계 중)</t>
    <phoneticPr fontId="3" type="noConversion"/>
  </si>
  <si>
    <t>미정(100)</t>
    <phoneticPr fontId="3" type="noConversion"/>
  </si>
  <si>
    <t>실시설계(~'26.下)에 따라 순연 가능</t>
    <phoneticPr fontId="3" type="noConversion"/>
  </si>
  <si>
    <t>낙동강유역수도지원센터(처)</t>
    <phoneticPr fontId="3" type="noConversion"/>
  </si>
  <si>
    <t>차원호</t>
    <phoneticPr fontId="3" type="noConversion"/>
  </si>
  <si>
    <t>053-668-1447</t>
    <phoneticPr fontId="3" type="noConversion"/>
  </si>
  <si>
    <t>남강댐계통광역상수도(2단계) 한산도계통 대체관로 설치공사</t>
    <phoneticPr fontId="3" type="noConversion"/>
  </si>
  <si>
    <t>경상남도 거제시 둔덕면, 통영시 한산면 일원</t>
    <phoneticPr fontId="3" type="noConversion"/>
  </si>
  <si>
    <t>상수관로 신설
DCIP D250mm, L=5.3km</t>
    <phoneticPr fontId="3" type="noConversion"/>
  </si>
  <si>
    <t>2027.5.</t>
    <phoneticPr fontId="3" type="noConversion"/>
  </si>
  <si>
    <t>남강댐지사</t>
    <phoneticPr fontId="3" type="noConversion"/>
  </si>
  <si>
    <t>김원준</t>
    <phoneticPr fontId="3" type="noConversion"/>
  </si>
  <si>
    <t>055-760-1251</t>
    <phoneticPr fontId="3" type="noConversion"/>
  </si>
  <si>
    <t>남강댐 선착장 개선공사</t>
    <phoneticPr fontId="3" type="noConversion"/>
  </si>
  <si>
    <t>진주시 내동면 삼계로 413</t>
    <phoneticPr fontId="3" type="noConversion"/>
  </si>
  <si>
    <t>PE부잔교 설치 등(40T~50T)</t>
    <phoneticPr fontId="3" type="noConversion"/>
  </si>
  <si>
    <t>남강댐 저수구역 식생관리 사업</t>
    <phoneticPr fontId="3" type="noConversion"/>
  </si>
  <si>
    <t>경상남도 진주시</t>
    <phoneticPr fontId="3" type="noConversion"/>
  </si>
  <si>
    <t>벌목 157,250㎡(총 면적의 15.4%)</t>
    <phoneticPr fontId="3" type="noConversion"/>
  </si>
  <si>
    <t>경남서부권지사</t>
    <phoneticPr fontId="3" type="noConversion"/>
  </si>
  <si>
    <t>강윤지</t>
    <phoneticPr fontId="3" type="noConversion"/>
  </si>
  <si>
    <t>055-851-5222</t>
    <phoneticPr fontId="3" type="noConversion"/>
  </si>
  <si>
    <t>사천정수장 외곽 휀스 교체공사</t>
    <phoneticPr fontId="3" type="noConversion"/>
  </si>
  <si>
    <t>사천시 배춘리</t>
    <phoneticPr fontId="3" type="noConversion"/>
  </si>
  <si>
    <t>휀스 교체 2km</t>
    <phoneticPr fontId="3" type="noConversion"/>
  </si>
  <si>
    <t>2026년 경남서부권지사 수도시설물 방수방식공사</t>
    <phoneticPr fontId="3" type="noConversion"/>
  </si>
  <si>
    <t>정수지 방식공사</t>
    <phoneticPr fontId="3" type="noConversion"/>
  </si>
  <si>
    <t>송신우</t>
    <phoneticPr fontId="3" type="noConversion"/>
  </si>
  <si>
    <t>055-851-5224</t>
    <phoneticPr fontId="3" type="noConversion"/>
  </si>
  <si>
    <t>2026년 남강광역상수도 수도시설물 보수보강공사</t>
    <phoneticPr fontId="3" type="noConversion"/>
  </si>
  <si>
    <t>여과지(6개소) 및 침전지(6개소) 등 보수공사</t>
    <phoneticPr fontId="3" type="noConversion"/>
  </si>
  <si>
    <t>경남서부권지사 고성수도센터</t>
    <phoneticPr fontId="3" type="noConversion"/>
  </si>
  <si>
    <t>김동원</t>
    <phoneticPr fontId="3" type="noConversion"/>
  </si>
  <si>
    <t>055-670-7126</t>
    <phoneticPr fontId="3" type="noConversion"/>
  </si>
  <si>
    <t>고성읍 노후 상수관로 교체사업</t>
    <phoneticPr fontId="3" type="noConversion"/>
  </si>
  <si>
    <t>노후 상수관 교체
L=7,600m</t>
    <phoneticPr fontId="3" type="noConversion"/>
  </si>
  <si>
    <t>고성군 수탁</t>
    <phoneticPr fontId="3" type="noConversion"/>
  </si>
  <si>
    <t>낙동강동부사업단</t>
    <phoneticPr fontId="3" type="noConversion"/>
  </si>
  <si>
    <t>박승현, 한민규</t>
    <phoneticPr fontId="3" type="noConversion"/>
  </si>
  <si>
    <t>052-291-9753</t>
    <phoneticPr fontId="3" type="noConversion"/>
  </si>
  <si>
    <t>울산 공업용수도 노후관 개량사업(3차) 및 추가사업 시설공사</t>
    <phoneticPr fontId="3" type="noConversion"/>
  </si>
  <si>
    <t>울산시 울주군 청량읍 상남길 65-41 및 양산시 일원</t>
    <phoneticPr fontId="3" type="noConversion"/>
  </si>
  <si>
    <t>노후관 개량 L=45.5km
대체관로 매설 L=4.4km</t>
    <phoneticPr fontId="3" type="noConversion"/>
  </si>
  <si>
    <t>손진주</t>
    <phoneticPr fontId="3" type="noConversion"/>
  </si>
  <si>
    <t>052-291-9763</t>
    <phoneticPr fontId="3" type="noConversion"/>
  </si>
  <si>
    <t>낙동강유역 맑은물 공급 기반시설 조성사업 시설공사(3차년도)</t>
    <phoneticPr fontId="3" type="noConversion"/>
  </si>
  <si>
    <t>밀양시 산외면 다원길 93</t>
    <phoneticPr fontId="3" type="noConversion"/>
  </si>
  <si>
    <t>입상활성탄 재생시설(30㎥/일)</t>
    <phoneticPr fontId="3" type="noConversion"/>
  </si>
  <si>
    <t>장민지</t>
    <phoneticPr fontId="3" type="noConversion"/>
  </si>
  <si>
    <t>052-291-9746</t>
    <phoneticPr fontId="3" type="noConversion"/>
  </si>
  <si>
    <t>댐</t>
    <phoneticPr fontId="3" type="noConversion"/>
  </si>
  <si>
    <t>선암댐 안전성강화사업 건설공사</t>
    <phoneticPr fontId="3" type="noConversion"/>
  </si>
  <si>
    <t>울산광역시 남구 선암동 선암댐 일원</t>
    <phoneticPr fontId="3" type="noConversion"/>
  </si>
  <si>
    <t>취수탑 관리교 신설 등</t>
    <phoneticPr fontId="3" type="noConversion"/>
  </si>
  <si>
    <t>낙동강보관리단</t>
    <phoneticPr fontId="3" type="noConversion"/>
  </si>
  <si>
    <t>김영규</t>
    <phoneticPr fontId="3" type="noConversion"/>
  </si>
  <si>
    <t>053-667-7221</t>
    <phoneticPr fontId="3" type="noConversion"/>
  </si>
  <si>
    <t>합천창녕보 소수력발전소 시설개선 공사</t>
    <phoneticPr fontId="3" type="noConversion"/>
  </si>
  <si>
    <t>경상남도 합천군 청덕면 일원</t>
    <phoneticPr fontId="3" type="noConversion"/>
  </si>
  <si>
    <t>균열보수 및 방수공사
연면적 : 96.91㎡, 규모 : 지상 1층, 지하 2층</t>
    <phoneticPr fontId="3" type="noConversion"/>
  </si>
  <si>
    <t>우지원</t>
    <phoneticPr fontId="3" type="noConversion"/>
  </si>
  <si>
    <t>053-667-7226</t>
    <phoneticPr fontId="3" type="noConversion"/>
  </si>
  <si>
    <t>2026 낙동강 하류보 조경유지관리공사</t>
    <phoneticPr fontId="3" type="noConversion"/>
  </si>
  <si>
    <t>경상남도 창녕군 이방면 죽전등림길 154</t>
    <phoneticPr fontId="3" type="noConversion"/>
  </si>
  <si>
    <t>예초 및 벌목작업
(예초) 420,000㎡</t>
    <phoneticPr fontId="3" type="noConversion"/>
  </si>
  <si>
    <t>곽소연</t>
    <phoneticPr fontId="3" type="noConversion"/>
  </si>
  <si>
    <t>055-530-5241</t>
    <phoneticPr fontId="3" type="noConversion"/>
  </si>
  <si>
    <t>창녕함안보 소수력발전소 시설개선 공사</t>
    <phoneticPr fontId="3" type="noConversion"/>
  </si>
  <si>
    <t>함안군 칠북면 봉촌2길 427</t>
  </si>
  <si>
    <t>외장재 교체 및 방수공사
연면적:552㎡, 규모:지상2층,지하1층</t>
    <phoneticPr fontId="3" type="noConversion"/>
  </si>
  <si>
    <t>부산울산경남지역협력단</t>
    <phoneticPr fontId="3" type="noConversion"/>
  </si>
  <si>
    <t>신홍권</t>
    <phoneticPr fontId="3" type="noConversion"/>
  </si>
  <si>
    <t>055-268-7194</t>
    <phoneticPr fontId="3" type="noConversion"/>
  </si>
  <si>
    <t>남해군 후속 노후 상수관망 정비사업 우선 착수구간(2차) 관망정비공사</t>
    <phoneticPr fontId="3" type="noConversion"/>
  </si>
  <si>
    <t>남해군 미조면</t>
    <phoneticPr fontId="3" type="noConversion"/>
  </si>
  <si>
    <t>노후부식관 2.8km 정비</t>
    <phoneticPr fontId="3" type="noConversion"/>
  </si>
  <si>
    <t>2026년 5월</t>
    <phoneticPr fontId="3" type="noConversion"/>
  </si>
  <si>
    <t>남해군 후속 노후 상수관망 정비사업 관망정비공사(미조소블록, 노후재질관)</t>
    <phoneticPr fontId="3" type="noConversion"/>
  </si>
  <si>
    <t>남해군 미조면, 고현면</t>
    <phoneticPr fontId="3" type="noConversion"/>
  </si>
  <si>
    <t>2026년 7월</t>
    <phoneticPr fontId="3" type="noConversion"/>
  </si>
  <si>
    <t>남해군 후속 노후 상수관망 정비사업 관망정비공사(남면01소블록)</t>
    <phoneticPr fontId="3" type="noConversion"/>
  </si>
  <si>
    <t>남해군 남면</t>
    <phoneticPr fontId="3" type="noConversion"/>
  </si>
  <si>
    <t>2026년 남해군 후속 노후 상수관망 정비사업 노후 수도미터 교체공사</t>
    <phoneticPr fontId="3" type="noConversion"/>
  </si>
  <si>
    <t>남해군 남면, 미조면</t>
    <phoneticPr fontId="3" type="noConversion"/>
  </si>
  <si>
    <t xml:space="preserve">노후수도미터 1500전 교체 </t>
    <phoneticPr fontId="3" type="noConversion"/>
  </si>
  <si>
    <t>한국남동발전㈜</t>
    <phoneticPr fontId="3" type="noConversion"/>
  </si>
  <si>
    <t>기계부</t>
  </si>
  <si>
    <t>발전</t>
    <phoneticPr fontId="3" type="noConversion"/>
  </si>
  <si>
    <t>계측제어부</t>
  </si>
  <si>
    <t>최병효</t>
  </si>
  <si>
    <t>070-4486-7383</t>
  </si>
  <si>
    <t>2026년 제2호기 계획예방정비공사(수산IND)</t>
  </si>
  <si>
    <t>고성 #2 보일러, 탈황, 석탄취급설비 계획예방정비공사</t>
  </si>
  <si>
    <t>최동규</t>
  </si>
  <si>
    <t>070-4486-7434</t>
  </si>
  <si>
    <t>26년 고성 2호기 현장제어설비 계획예방정비공사</t>
  </si>
  <si>
    <t>26년 고성 2호기 현장제어설비 계획예방정비공사 시행</t>
  </si>
  <si>
    <t>26년 2호기 OH 기간</t>
  </si>
  <si>
    <t>2026년 제2호기 계획예방정비공사(한성중공업)</t>
  </si>
  <si>
    <t xml:space="preserve">고성 #2 회처리, 수처리설비 계획예방정비공사 </t>
  </si>
  <si>
    <t>김현규</t>
  </si>
  <si>
    <t>070-4486-7439</t>
  </si>
  <si>
    <t>26년 고성 2호기 진동감시설비 정밀점검공사</t>
  </si>
  <si>
    <t>26년 고성 2호기 진동감시설비 정밀점검공사 시행</t>
  </si>
  <si>
    <t>발전사업부</t>
    <phoneticPr fontId="2" type="noConversion"/>
  </si>
  <si>
    <t>이상화</t>
    <phoneticPr fontId="2" type="noConversion"/>
  </si>
  <si>
    <t>070-8898-1783</t>
    <phoneticPr fontId="2" type="noConversion"/>
  </si>
  <si>
    <t>영흥 풍력설비 경상정비공사</t>
    <phoneticPr fontId="2" type="noConversion"/>
  </si>
  <si>
    <t>영흥 풍력설비 경상정비공사 시행</t>
    <phoneticPr fontId="2" type="noConversion"/>
  </si>
  <si>
    <t>총무노무부 시설파트</t>
  </si>
  <si>
    <t>장영태</t>
  </si>
  <si>
    <t>070-8898-6132</t>
  </si>
  <si>
    <t>토건시설물 유지관리 공사</t>
  </si>
  <si>
    <t>경기도</t>
    <phoneticPr fontId="3" type="noConversion"/>
  </si>
  <si>
    <t>분당발전본부 토건시설물 유지관리 공사 시행</t>
  </si>
  <si>
    <t>제1발전처 시설관리부</t>
  </si>
  <si>
    <t>윤창근</t>
  </si>
  <si>
    <t>070-8898-2262</t>
  </si>
  <si>
    <t>삼천포 #5,6 환경설비개선공사 잔여 건축공사</t>
  </si>
  <si>
    <t>환경설비개선공사 잔여 건축공사(마감공사 등) 수행</t>
  </si>
  <si>
    <t>제2발전처 계측제어부</t>
  </si>
  <si>
    <t>박재연</t>
  </si>
  <si>
    <t>070-8898-2885</t>
  </si>
  <si>
    <t>삼천포 #5 O/H 현장제어설비 계획예방정비공사</t>
  </si>
  <si>
    <t>계획예방정비간 5호기 현장제어설비 정밀점검</t>
  </si>
  <si>
    <t>제2발전처 전기부 전기파트</t>
  </si>
  <si>
    <t>양철효</t>
  </si>
  <si>
    <t>070-8898-2856</t>
  </si>
  <si>
    <t>삼천포 #5,6 캐비닛형 가스소화장치 개선공사</t>
  </si>
  <si>
    <t>환경규제 및 인체에 안전하고 효율적 화재진압이 가능한 소화약제 교체</t>
  </si>
  <si>
    <t>제1발전처 기계부 보일러파트</t>
  </si>
  <si>
    <t>유승훈</t>
  </si>
  <si>
    <t>070-8898-2637</t>
  </si>
  <si>
    <t>제3~6호기 내마모, 내부식코팅 연간 단가공사</t>
  </si>
  <si>
    <t>김재학</t>
  </si>
  <si>
    <t>070-8898-2272</t>
  </si>
  <si>
    <t>토목시설물 유지보수공사</t>
  </si>
  <si>
    <t>사옥 및 사택 토목시설물 유지보수</t>
  </si>
  <si>
    <t>제1발전처  연료설비부 운탄기계1파트</t>
  </si>
  <si>
    <t>남동호</t>
  </si>
  <si>
    <t>070-8898-2746</t>
  </si>
  <si>
    <t>제3,4호기 석탄하역기 Bucket &amp; Chain 교체공사</t>
  </si>
  <si>
    <t>석탄하역기 Bucket &amp; Chain 및 Guide Roller 등 노후부품 교체</t>
  </si>
  <si>
    <t>제1발전처 전기부 전기파트</t>
  </si>
  <si>
    <t>김민준</t>
  </si>
  <si>
    <t>070-8898-2764</t>
  </si>
  <si>
    <t>3,4호기 화재감시 모니터링 시스템 설치공사</t>
  </si>
  <si>
    <t>화재감시 모니터링 시스템 설치공사</t>
  </si>
  <si>
    <t>2026.01</t>
    <phoneticPr fontId="2" type="noConversion"/>
  </si>
  <si>
    <t>제2발전처 전기부 기기파트</t>
  </si>
  <si>
    <t>박진형</t>
  </si>
  <si>
    <t>070-8898-2862</t>
  </si>
  <si>
    <t>제5호기 고압전동기 반출정비공사</t>
  </si>
  <si>
    <t>제5호기 계획예방정비공사 중 고압전동기 재권선</t>
  </si>
  <si>
    <t>2026.02</t>
  </si>
  <si>
    <t>전라남도</t>
    <phoneticPr fontId="3" type="noConversion"/>
  </si>
  <si>
    <t>2026.10</t>
    <phoneticPr fontId="3" type="noConversion"/>
  </si>
  <si>
    <t>제2발전처 기계부 공무파트</t>
  </si>
  <si>
    <t>전기부 전기파트</t>
  </si>
  <si>
    <t>운동장 복구공사</t>
  </si>
  <si>
    <t>운동장 부지 인조잔디 축구장 조성</t>
  </si>
  <si>
    <t>주강민</t>
  </si>
  <si>
    <t>070-8898-2863</t>
  </si>
  <si>
    <t>제5,6호기 석탄취급설비 Bag Filter PLC 개선 공사</t>
  </si>
  <si>
    <t>제5,6호기 석탄취급설비 Bag filter 노후 PLC 시스템 교체 및 개선</t>
  </si>
  <si>
    <t>배성원</t>
  </si>
  <si>
    <t>070-8898-5236</t>
  </si>
  <si>
    <t>여수 2호기 Euro Silo-B Winch Wire Rope 교체공사</t>
  </si>
  <si>
    <t>여수 2호기 Euro Silo-B Winch Wire Rope 교체</t>
  </si>
  <si>
    <t>업무지원부</t>
  </si>
  <si>
    <t>박승민</t>
  </si>
  <si>
    <t>070-8898-1936</t>
  </si>
  <si>
    <t>26년 본사 토건시설물 유지보수공사</t>
  </si>
  <si>
    <t>본사 사옥, 사택 토건시설물 보수 보강작업</t>
  </si>
  <si>
    <t>손정배</t>
    <phoneticPr fontId="2" type="noConversion"/>
  </si>
  <si>
    <t>070-8898-1782</t>
    <phoneticPr fontId="2" type="noConversion"/>
  </si>
  <si>
    <t>SPC 태양광 경상정비공사</t>
    <phoneticPr fontId="2" type="noConversion"/>
  </si>
  <si>
    <t>SPC 태양광 발전설비 위탁정비 시행</t>
    <phoneticPr fontId="2" type="noConversion"/>
  </si>
  <si>
    <t>소외 자체설비 태양광 경상정비공사</t>
    <phoneticPr fontId="2" type="noConversion"/>
  </si>
  <si>
    <t>태양광 발전설비 위탁정비 시행</t>
    <phoneticPr fontId="2" type="noConversion"/>
  </si>
  <si>
    <t>조현주</t>
  </si>
  <si>
    <t>070-8898-2263</t>
  </si>
  <si>
    <t>건축시설물 유지보수공사</t>
  </si>
  <si>
    <t>사옥 및 사택 건축시설물 유지보수</t>
  </si>
  <si>
    <t>제1발전처 연료설비부 운탄기계2파트</t>
  </si>
  <si>
    <t>양재형</t>
  </si>
  <si>
    <t>070-8898-2742</t>
  </si>
  <si>
    <t>제5,6호기 석탄취급설비 제2저탄장 살수배관 교체공사</t>
  </si>
  <si>
    <t>유혜지</t>
  </si>
  <si>
    <t>070-8898-2265</t>
  </si>
  <si>
    <t>전기시설물 유지보수공사</t>
  </si>
  <si>
    <t>사옥 및 사택 전기시설물 유지보수</t>
  </si>
  <si>
    <t>김유나</t>
  </si>
  <si>
    <t>070-8898-2876</t>
  </si>
  <si>
    <t>풍력발전기 철거공사</t>
  </si>
  <si>
    <t>삼천포 풍력 철거</t>
  </si>
  <si>
    <t>김효원</t>
  </si>
  <si>
    <t>070-8898-2713</t>
  </si>
  <si>
    <t>제5,6호기 CSU Spiral Chute Ceramic Liner 개선공사</t>
  </si>
  <si>
    <t>Spiral Chute Ceramic Liner 개선설치</t>
  </si>
  <si>
    <t>김원갑</t>
  </si>
  <si>
    <t>070-8898-2264</t>
  </si>
  <si>
    <t>기계시설물 유지보수공사</t>
  </si>
  <si>
    <t>사옥 및 사택 기계시설물 유지보수</t>
  </si>
  <si>
    <t>장진혁</t>
  </si>
  <si>
    <t>070-4486-7378</t>
  </si>
  <si>
    <t>제2호기 계획예방정비 미분기 Roll Tire 육성용접 공사</t>
  </si>
  <si>
    <t>제2호기 미분기(B,F) Roll Tire 육성용접 시행</t>
  </si>
  <si>
    <t>조아라</t>
  </si>
  <si>
    <t>070-8898-2273</t>
  </si>
  <si>
    <t>삼천포 #5,6 환경설비개선공사 토목공사</t>
  </si>
  <si>
    <t xml:space="preserve"> #5,6 도로 및 우오수공사 </t>
  </si>
  <si>
    <t>이수만</t>
  </si>
  <si>
    <t>070-8898-5252</t>
  </si>
  <si>
    <t>여수 2호기 계획예방정비공사</t>
  </si>
  <si>
    <t>경영지원부</t>
  </si>
  <si>
    <t>강성욱</t>
  </si>
  <si>
    <t>070-4486-7284</t>
  </si>
  <si>
    <t>침탄건조장 조성 공사</t>
  </si>
  <si>
    <t>제2발전처 기계부 미분탄설비파트</t>
  </si>
  <si>
    <t>최진수</t>
  </si>
  <si>
    <t>070-8898-2842</t>
  </si>
  <si>
    <t>제5호기 미분기 Grinding Roll 육성용접 반출정비공사</t>
  </si>
  <si>
    <t>Grinding Roll 유지보수</t>
  </si>
  <si>
    <t>삼천포 산책로 보수공사</t>
  </si>
  <si>
    <t>본부 산책로 시설물 보수</t>
  </si>
  <si>
    <t>김수빈</t>
  </si>
  <si>
    <t>070-4486-7413</t>
  </si>
  <si>
    <t>고성발전본부 1호기 보일러 용접전원 증설 공사</t>
  </si>
  <si>
    <t>1호기 보일러 용접전원 증설</t>
  </si>
  <si>
    <t>조경시설물 유지보수공사</t>
  </si>
  <si>
    <t>본부 및 사택 조경시설물 유지보수</t>
  </si>
  <si>
    <t>환경화학부 환경설비파트</t>
  </si>
  <si>
    <t>홍의준</t>
  </si>
  <si>
    <t>070-4486-7455</t>
  </si>
  <si>
    <t>탈황폐수 증발농축설비 열교환기 Tube Scale 제거 공사</t>
  </si>
  <si>
    <t>Tube Scale 제거를 통한 열교환 효율 증대</t>
  </si>
  <si>
    <t>2027.10</t>
    <phoneticPr fontId="3" type="noConversion"/>
  </si>
  <si>
    <t>정유석</t>
  </si>
  <si>
    <t>070-8898-2522</t>
  </si>
  <si>
    <t xml:space="preserve">2026년 제5호기 발전설비 계획예방정비공사(한전KPS) </t>
  </si>
  <si>
    <t>27.2.19</t>
    <phoneticPr fontId="3" type="noConversion"/>
  </si>
  <si>
    <t>27.4.14</t>
    <phoneticPr fontId="3" type="noConversion"/>
  </si>
  <si>
    <t>2026년 제5호기 탈황설비 계획예방정비공사(한산)</t>
  </si>
  <si>
    <t>27.4.15</t>
    <phoneticPr fontId="3" type="noConversion"/>
  </si>
  <si>
    <t>2026년 제5호기 석탄취급설비 계획예방정비공사(한전KPS, 옵티멀에너지, 동림산업)</t>
  </si>
  <si>
    <t>27.4.16</t>
    <phoneticPr fontId="3" type="noConversion"/>
  </si>
  <si>
    <t>2027년 제1호기 계획예방정비공사</t>
  </si>
  <si>
    <t>고성 #1 보일러, 탈황, 석탄취급설비 계획예방정비공사</t>
  </si>
  <si>
    <t>2026.10</t>
    <phoneticPr fontId="2" type="noConversion"/>
  </si>
  <si>
    <t>27.02.22</t>
    <phoneticPr fontId="3" type="noConversion"/>
  </si>
  <si>
    <t>27.04.23</t>
    <phoneticPr fontId="3" type="noConversion"/>
  </si>
  <si>
    <t>정희교</t>
  </si>
  <si>
    <t>070-4486-7433</t>
  </si>
  <si>
    <t>27년 고성 1호기 OH 보일러 유압제어설비 정밀점검 공사</t>
  </si>
  <si>
    <t>27년 고성 1호기 OH 보일러 유압제어설비 정밀점검 공사 시행</t>
  </si>
  <si>
    <t>27년 1호기 OH 기간</t>
  </si>
  <si>
    <t>2027년 제2호기 계획예방정비공사</t>
  </si>
  <si>
    <t xml:space="preserve">고성 #1 회처리, 수처리설비 계획예방정비공사 </t>
  </si>
  <si>
    <t>한국남부발전
하동빛드림본부</t>
    <phoneticPr fontId="3" type="noConversion"/>
  </si>
  <si>
    <t>시설관리부</t>
  </si>
  <si>
    <t>정예진</t>
    <phoneticPr fontId="3" type="noConversion"/>
  </si>
  <si>
    <t>070-7713-1591</t>
  </si>
  <si>
    <t>산업시설</t>
  </si>
  <si>
    <t>2026~27년 하동 건축물 유지관리 보수공사</t>
    <phoneticPr fontId="3" type="noConversion"/>
  </si>
  <si>
    <t>경남 하동군 금성면 경제산업로 509</t>
  </si>
  <si>
    <t>세부내역 미정</t>
  </si>
  <si>
    <t>2026.10.</t>
    <phoneticPr fontId="2" type="noConversion"/>
  </si>
  <si>
    <t>변동가능</t>
    <phoneticPr fontId="3" type="noConversion"/>
  </si>
  <si>
    <t>이선민</t>
    <phoneticPr fontId="3" type="noConversion"/>
  </si>
  <si>
    <t>070-7713-1564</t>
  </si>
  <si>
    <t>2026~27년 하동 토목 및 조경 유지관리 공사</t>
    <phoneticPr fontId="3" type="noConversion"/>
  </si>
  <si>
    <t>최가희</t>
    <phoneticPr fontId="3" type="noConversion"/>
  </si>
  <si>
    <t>070-7713-1562</t>
  </si>
  <si>
    <t>2026년 하동 항로표지물 인양정비공사</t>
  </si>
  <si>
    <t>2026년 내</t>
    <phoneticPr fontId="3" type="noConversion"/>
  </si>
  <si>
    <t>송평희</t>
    <phoneticPr fontId="3" type="noConversion"/>
  </si>
  <si>
    <t>070-7713-1586</t>
  </si>
  <si>
    <t>완사천 송림교 공업용수관로 이설공사</t>
  </si>
  <si>
    <t>2026.01.</t>
    <phoneticPr fontId="2" type="noConversion"/>
  </si>
  <si>
    <t>070-7713-1596</t>
  </si>
  <si>
    <t>2026~27년 하동 사옥 및 사택 전기설비 경상보수공사</t>
  </si>
  <si>
    <t>2026.07.</t>
    <phoneticPr fontId="2" type="noConversion"/>
  </si>
  <si>
    <t>강형문</t>
    <phoneticPr fontId="3" type="noConversion"/>
  </si>
  <si>
    <t>070-7713-1567</t>
  </si>
  <si>
    <t>2026~27년 하동 사옥 및 사택 기계설비 경상보수공사</t>
  </si>
  <si>
    <t>곽동현</t>
    <phoneticPr fontId="3" type="noConversion"/>
  </si>
  <si>
    <t>070-7713-1580</t>
  </si>
  <si>
    <t>하동빛드림본부 시스템 에어컨 설치공사</t>
  </si>
  <si>
    <t>1발 발전운영1실</t>
    <phoneticPr fontId="2" type="noConversion"/>
  </si>
  <si>
    <t>박종서</t>
    <phoneticPr fontId="3" type="noConversion"/>
  </si>
  <si>
    <t>070-7713-1202</t>
  </si>
  <si>
    <t>강관비계 설치 및 해체 단가공사</t>
    <phoneticPr fontId="2" type="noConversion"/>
  </si>
  <si>
    <t>경남 하동군 금성면 경제산업로 510</t>
  </si>
  <si>
    <t>1발 보일러부</t>
    <phoneticPr fontId="2" type="noConversion"/>
  </si>
  <si>
    <t>우도미</t>
    <phoneticPr fontId="3" type="noConversion"/>
  </si>
  <si>
    <t>070-7713-1219</t>
  </si>
  <si>
    <t>하동 1~6호기 보일러 및 터빈설비 Snubber 반출정비 단가계약</t>
    <phoneticPr fontId="2" type="noConversion"/>
  </si>
  <si>
    <t>경남 하동군 금성면 경제산업로 511</t>
  </si>
  <si>
    <t>하동 1~8호기 축류팬 유압실린더 반출정비 단가계약</t>
    <phoneticPr fontId="2" type="noConversion"/>
  </si>
  <si>
    <t>경남 하동군 금성면 경제산업로 512</t>
  </si>
  <si>
    <t>문지윤</t>
    <phoneticPr fontId="3" type="noConversion"/>
  </si>
  <si>
    <t>070-7713-1224</t>
  </si>
  <si>
    <t>하동 미분기 및 BAH 게이트 유압실린더 반출정비공사 단가계약</t>
    <phoneticPr fontId="2" type="noConversion"/>
  </si>
  <si>
    <t>경남 하동군 금성면 경제산업로 513</t>
  </si>
  <si>
    <t>1발 전기부</t>
    <phoneticPr fontId="2" type="noConversion"/>
  </si>
  <si>
    <t>박희원</t>
    <phoneticPr fontId="3" type="noConversion"/>
  </si>
  <si>
    <t>070-7713-1251</t>
  </si>
  <si>
    <t>154kV GIS 수전설비 정밀점검 및 노후계기 교체</t>
    <phoneticPr fontId="2" type="noConversion"/>
  </si>
  <si>
    <t>경남 하동군 금성면 경제산업로 515</t>
  </si>
  <si>
    <t>2발 보일러부</t>
  </si>
  <si>
    <t>정진희</t>
    <phoneticPr fontId="3" type="noConversion"/>
  </si>
  <si>
    <t>070-7713-1425</t>
  </si>
  <si>
    <t>#5,6 FDF, IDF, BSTF Main BRG 반출정비</t>
  </si>
  <si>
    <t>이경태</t>
    <phoneticPr fontId="3" type="noConversion"/>
  </si>
  <si>
    <t>070-7713-1428</t>
  </si>
  <si>
    <t>#5,6 저회이송배관 회전교체공사</t>
  </si>
  <si>
    <t>2026.05.</t>
    <phoneticPr fontId="2" type="noConversion"/>
  </si>
  <si>
    <t>안광혁</t>
    <phoneticPr fontId="3" type="noConversion"/>
  </si>
  <si>
    <t>070-7713-1427</t>
  </si>
  <si>
    <t>6호기 전기집진기 HEATING COIL 교체 공사</t>
  </si>
  <si>
    <t>5호기 전기집진기 HEATING COIL 교체 공사</t>
  </si>
  <si>
    <t>문성영</t>
    <phoneticPr fontId="3" type="noConversion"/>
  </si>
  <si>
    <t>070-7713-1412</t>
  </si>
  <si>
    <t xml:space="preserve">하동 1~8호기 보일러 내마모 코팅제 설치조건부 구매 단가공사 </t>
  </si>
  <si>
    <t>저탄장옥내화부</t>
  </si>
  <si>
    <t>곽기헌</t>
    <phoneticPr fontId="3" type="noConversion"/>
  </si>
  <si>
    <t>070-7713-1592</t>
  </si>
  <si>
    <t>하동 옥내저탄장 잔여 소방시설 설치공사</t>
  </si>
  <si>
    <t>연료설비부</t>
  </si>
  <si>
    <t>정상훈</t>
    <phoneticPr fontId="3" type="noConversion"/>
  </si>
  <si>
    <t>070-7713-1663</t>
  </si>
  <si>
    <t>제2저탄장 외부소화전 감압밸브 설치공사</t>
  </si>
  <si>
    <t>070-7713-1693</t>
  </si>
  <si>
    <t>제2저탄장 Silo 감시용 CFDMS 설비개선공사</t>
  </si>
  <si>
    <t>이종민</t>
    <phoneticPr fontId="3" type="noConversion"/>
  </si>
  <si>
    <t>070-7713-1688</t>
  </si>
  <si>
    <t>석탄취급설비 노후 소방시설 교체(공사)</t>
  </si>
  <si>
    <t>이시현</t>
    <phoneticPr fontId="3" type="noConversion"/>
  </si>
  <si>
    <t>070-7713-1681</t>
  </si>
  <si>
    <t>FDC Line 소화설비 보강</t>
  </si>
  <si>
    <t>박형준</t>
    <phoneticPr fontId="3" type="noConversion"/>
  </si>
  <si>
    <t>070-7713-1649</t>
  </si>
  <si>
    <t>ST/RE 윤활계통 교체공사</t>
  </si>
  <si>
    <t>CV-56B chute 형상개선 공사</t>
  </si>
  <si>
    <t>석탄취급설비 정비동 정비샵 보강공사</t>
  </si>
  <si>
    <t>Tripper Room 무분진 환경 구현(Scraper 구매)</t>
  </si>
  <si>
    <t>정의현</t>
    <phoneticPr fontId="3" type="noConversion"/>
  </si>
  <si>
    <t>070-7713-1689</t>
  </si>
  <si>
    <t>제2부두 석탄하역기 주행Rail 교체공사</t>
  </si>
  <si>
    <t>임형균</t>
    <phoneticPr fontId="3" type="noConversion"/>
  </si>
  <si>
    <t>070-7713-1646</t>
  </si>
  <si>
    <t>CV-71A/B Chute 개선공사</t>
  </si>
  <si>
    <t>CV-73A Impact Table 설치공사</t>
  </si>
  <si>
    <t>장경수</t>
    <phoneticPr fontId="3" type="noConversion"/>
  </si>
  <si>
    <t>070-7713-1682</t>
  </si>
  <si>
    <t>1부두 CSU-01A/B Bucket Elevator Ass'y 제작구매 및 교체</t>
  </si>
  <si>
    <t>CSU-01A #5 Hinge BRG 교체공사</t>
  </si>
  <si>
    <t>경남개발공사</t>
    <phoneticPr fontId="3" type="noConversion"/>
  </si>
  <si>
    <t>건축사업부</t>
    <phoneticPr fontId="3" type="noConversion"/>
  </si>
  <si>
    <t>이승수</t>
    <phoneticPr fontId="3" type="noConversion"/>
  </si>
  <si>
    <t>269-0476</t>
    <phoneticPr fontId="3" type="noConversion"/>
  </si>
  <si>
    <t>의령군 일자리연계형 지원주택 건립사업</t>
    <phoneticPr fontId="3" type="noConversion"/>
  </si>
  <si>
    <t>의령군 의령읍 동동리 1692</t>
    <phoneticPr fontId="3" type="noConversion"/>
  </si>
  <si>
    <t>공동주택 100세대, 지상5층
연면적 8,122㎡</t>
    <phoneticPr fontId="3" type="noConversion"/>
  </si>
  <si>
    <t>2028. 4월</t>
    <phoneticPr fontId="3" type="noConversion"/>
  </si>
  <si>
    <t>기재석</t>
    <phoneticPr fontId="3" type="noConversion"/>
  </si>
  <si>
    <t>269-0472</t>
    <phoneticPr fontId="3" type="noConversion"/>
  </si>
  <si>
    <t>마산의료원 증축사업</t>
    <phoneticPr fontId="3" type="noConversion"/>
  </si>
  <si>
    <t>50병상, 지하1~지상3층,
증축면적 7,465㎡</t>
    <phoneticPr fontId="3" type="noConversion"/>
  </si>
  <si>
    <t>합천군 청년공공임대주택 건립사업</t>
    <phoneticPr fontId="3" type="noConversion"/>
  </si>
  <si>
    <t>합천군 합천읍 합천리 1529</t>
    <phoneticPr fontId="3" type="noConversion"/>
  </si>
  <si>
    <t>공동주택 30세대,
연면적 2,100㎡</t>
    <phoneticPr fontId="3" type="noConversion"/>
  </si>
  <si>
    <t>토목사업부</t>
    <phoneticPr fontId="3" type="noConversion"/>
  </si>
  <si>
    <t>하승현</t>
    <phoneticPr fontId="3" type="noConversion"/>
  </si>
  <si>
    <t>269-0460</t>
    <phoneticPr fontId="3" type="noConversion"/>
  </si>
  <si>
    <t>초전신도심(1단계) 개발사업 조경공사</t>
    <phoneticPr fontId="3" type="noConversion"/>
  </si>
  <si>
    <t>68,100㎡</t>
    <phoneticPr fontId="3" type="noConversion"/>
  </si>
  <si>
    <t>26년 2월</t>
    <phoneticPr fontId="3" type="noConversion"/>
  </si>
  <si>
    <t>초전신도심(1단계) 개발사업 전기공사</t>
    <phoneticPr fontId="3" type="noConversion"/>
  </si>
  <si>
    <t>경상남도 마산의료원</t>
    <phoneticPr fontId="3" type="noConversion"/>
  </si>
  <si>
    <t>시설과</t>
    <phoneticPr fontId="3" type="noConversion"/>
  </si>
  <si>
    <t>병원</t>
    <phoneticPr fontId="3" type="noConversion"/>
  </si>
  <si>
    <t>마산의료원 증축동 건축공사</t>
    <phoneticPr fontId="3" type="noConversion"/>
  </si>
  <si>
    <t>창원시 마산합포구 3.15대로 231일원</t>
    <phoneticPr fontId="3" type="noConversion"/>
  </si>
  <si>
    <t>051-660-1104</t>
    <phoneticPr fontId="3" type="noConversion"/>
  </si>
  <si>
    <t>051-660-1103</t>
    <phoneticPr fontId="3" type="noConversion"/>
  </si>
  <si>
    <t>공원조성 3000㎡, 임대주택 신축 6동</t>
    <phoneticPr fontId="3" type="noConversion"/>
  </si>
  <si>
    <t>노후 배·급수관로 정비 9.9km</t>
    <phoneticPr fontId="3" type="noConversion"/>
  </si>
  <si>
    <t>노후 배·급수관로 정비 17.8km</t>
    <phoneticPr fontId="3" type="noConversion"/>
  </si>
  <si>
    <t>창원시 마산합포구 3·15대로 231</t>
    <phoneticPr fontId="3" type="noConversion"/>
  </si>
  <si>
    <t>증축동 건축공사 
연면적 7,465.27㎡, 50병상</t>
    <phoneticPr fontId="3" type="noConversion"/>
  </si>
  <si>
    <r>
      <t>2026년도 건설공사 발주계획</t>
    </r>
    <r>
      <rPr>
        <b/>
        <sz val="24"/>
        <color rgb="FFFF0000"/>
        <rFont val="HY헤드라인M"/>
        <family val="1"/>
        <charset val="129"/>
      </rPr>
      <t xml:space="preserve"> </t>
    </r>
    <r>
      <rPr>
        <b/>
        <sz val="20"/>
        <color rgb="FFFF0000"/>
        <rFont val="HY헤드라인M"/>
        <family val="3"/>
        <charset val="129"/>
      </rPr>
      <t>(유관기관)</t>
    </r>
    <phoneticPr fontId="3" type="noConversion"/>
  </si>
  <si>
    <t>2026 .12</t>
    <phoneticPr fontId="3" type="noConversion"/>
  </si>
  <si>
    <t>2027. 7</t>
    <phoneticPr fontId="3" type="noConversion"/>
  </si>
  <si>
    <t>670-2513</t>
    <phoneticPr fontId="3" type="noConversion"/>
  </si>
  <si>
    <t>670-2515</t>
    <phoneticPr fontId="3" type="noConversion"/>
  </si>
  <si>
    <t>2026 10.</t>
    <phoneticPr fontId="3" type="noConversion"/>
  </si>
  <si>
    <t>206. 12.</t>
    <phoneticPr fontId="3" type="noConversion"/>
  </si>
  <si>
    <t>2029.3.</t>
    <phoneticPr fontId="3" type="noConversion"/>
  </si>
  <si>
    <t>2028.5.</t>
    <phoneticPr fontId="3" type="noConversion"/>
  </si>
  <si>
    <t>거제교육지원청</t>
    <phoneticPr fontId="3" type="noConversion"/>
  </si>
  <si>
    <t>행정지원과</t>
    <phoneticPr fontId="3" type="noConversion"/>
  </si>
  <si>
    <t>김상민</t>
    <phoneticPr fontId="3" type="noConversion"/>
  </si>
  <si>
    <t>630-9294</t>
    <phoneticPr fontId="3" type="noConversion"/>
  </si>
  <si>
    <t>건축(체육시설)</t>
    <phoneticPr fontId="3" type="noConversion"/>
  </si>
  <si>
    <t>옥포성지중 다목적강당 보수공사</t>
    <phoneticPr fontId="3" type="noConversion"/>
  </si>
  <si>
    <t>거제시 거제대로 3699</t>
  </si>
  <si>
    <t>다목적강당전면보수 1식</t>
    <phoneticPr fontId="3" type="noConversion"/>
  </si>
  <si>
    <t>630-9294</t>
  </si>
  <si>
    <t>옥포중성지중 씨름장 증축공사</t>
    <phoneticPr fontId="3" type="noConversion"/>
  </si>
  <si>
    <t>거제시 거제대로 3699</t>
    <phoneticPr fontId="3" type="noConversion"/>
  </si>
  <si>
    <t>씨름장증축 493.68㎡</t>
    <phoneticPr fontId="3" type="noConversion"/>
  </si>
  <si>
    <t>거제교욱지원청</t>
    <phoneticPr fontId="3" type="noConversion"/>
  </si>
  <si>
    <t>임석건</t>
    <phoneticPr fontId="3" type="noConversion"/>
  </si>
  <si>
    <t>630-9299</t>
    <phoneticPr fontId="3" type="noConversion"/>
  </si>
  <si>
    <t>기계설비(급식시설)</t>
    <phoneticPr fontId="3" type="noConversion"/>
  </si>
  <si>
    <t>수월중 급식시설 환기개선 기계설비공사</t>
    <phoneticPr fontId="3" type="noConversion"/>
  </si>
  <si>
    <t>거제시 해명로 70</t>
    <phoneticPr fontId="3" type="noConversion"/>
  </si>
  <si>
    <t>환기개선 기계설비공사 1식</t>
    <phoneticPr fontId="3" type="noConversion"/>
  </si>
  <si>
    <t>김세찬</t>
    <phoneticPr fontId="3" type="noConversion"/>
  </si>
  <si>
    <t>630-9297</t>
    <phoneticPr fontId="3" type="noConversion"/>
  </si>
  <si>
    <t>건축(교사동)</t>
    <phoneticPr fontId="3" type="noConversion"/>
  </si>
  <si>
    <t>거제중앙중 별관동 석면해체제거공사</t>
    <phoneticPr fontId="3" type="noConversion"/>
  </si>
  <si>
    <t>거제시 고현동 중곡로 2길 51</t>
    <phoneticPr fontId="3" type="noConversion"/>
  </si>
  <si>
    <t>석면해체제거 20실</t>
    <phoneticPr fontId="3" type="noConversion"/>
  </si>
  <si>
    <t>630-9298</t>
  </si>
  <si>
    <t>거제중앙중 별관동 교실천장교체공사</t>
    <phoneticPr fontId="3" type="noConversion"/>
  </si>
  <si>
    <t>교실천장교체 1식</t>
  </si>
  <si>
    <t>기계설비(교사동)</t>
    <phoneticPr fontId="3" type="noConversion"/>
  </si>
  <si>
    <t>거제중앙중 교실천장교체 기계설비공사</t>
    <phoneticPr fontId="3" type="noConversion"/>
  </si>
  <si>
    <t>경남 거제시 중곡로2길 51</t>
    <phoneticPr fontId="3" type="noConversion"/>
  </si>
  <si>
    <t>천장교체 기계설비공사 1식</t>
    <phoneticPr fontId="3" type="noConversion"/>
  </si>
  <si>
    <t>장승포초등학교</t>
    <phoneticPr fontId="3" type="noConversion"/>
  </si>
  <si>
    <t>행정실</t>
    <phoneticPr fontId="3" type="noConversion"/>
  </si>
  <si>
    <t>김지혜</t>
    <phoneticPr fontId="3" type="noConversion"/>
  </si>
  <si>
    <t>682-8102</t>
    <phoneticPr fontId="3" type="noConversion"/>
  </si>
  <si>
    <t>토목(운동장)</t>
    <phoneticPr fontId="3" type="noConversion"/>
  </si>
  <si>
    <t>장승포초 개방형학교 공간 인조잔디 교체공사</t>
    <phoneticPr fontId="3" type="noConversion"/>
  </si>
  <si>
    <t>거제시 신부로 1길 19</t>
    <phoneticPr fontId="3" type="noConversion"/>
  </si>
  <si>
    <t>인조잔디교체 4,827㎡</t>
    <phoneticPr fontId="3" type="noConversion"/>
  </si>
  <si>
    <t>거제애광학교</t>
    <phoneticPr fontId="3" type="noConversion"/>
  </si>
  <si>
    <t>박성용</t>
    <phoneticPr fontId="3" type="noConversion"/>
  </si>
  <si>
    <t>681-7527</t>
    <phoneticPr fontId="3" type="noConversion"/>
  </si>
  <si>
    <t>토목(승하차장)</t>
    <phoneticPr fontId="3" type="noConversion"/>
  </si>
  <si>
    <t>거제애광학교 통학버스 승하차장 환경개선 공사</t>
    <phoneticPr fontId="3" type="noConversion"/>
  </si>
  <si>
    <t>거제시 거제대로 3063(장승포동)</t>
    <phoneticPr fontId="3" type="noConversion"/>
  </si>
  <si>
    <t>환경개선공사 1식</t>
    <phoneticPr fontId="3" type="noConversion"/>
  </si>
  <si>
    <t>거창교육지원청</t>
    <phoneticPr fontId="3" type="noConversion"/>
  </si>
  <si>
    <t>박기형</t>
    <phoneticPr fontId="3" type="noConversion"/>
  </si>
  <si>
    <t>940-6162</t>
    <phoneticPr fontId="3" type="noConversion"/>
  </si>
  <si>
    <t>보수</t>
    <phoneticPr fontId="3" type="noConversion"/>
  </si>
  <si>
    <t>가북초 옥상방수공사</t>
    <phoneticPr fontId="3" type="noConversion"/>
  </si>
  <si>
    <t>거창군 가북면 가북로 628</t>
    <phoneticPr fontId="3" type="noConversion"/>
  </si>
  <si>
    <t>옥상방수공사 (1,254m2)</t>
    <phoneticPr fontId="3" type="noConversion"/>
  </si>
  <si>
    <t>전상우</t>
    <phoneticPr fontId="3" type="noConversion"/>
  </si>
  <si>
    <t>940-6161</t>
    <phoneticPr fontId="3" type="noConversion"/>
  </si>
  <si>
    <t>남상초 바닥교체공사</t>
    <phoneticPr fontId="3" type="noConversion"/>
  </si>
  <si>
    <t>거창군 남상면 인평길 21</t>
    <phoneticPr fontId="3" type="noConversion"/>
  </si>
  <si>
    <t>교실바닥교체 (1,890m2)</t>
    <phoneticPr fontId="3" type="noConversion"/>
  </si>
  <si>
    <t>토목(옹벽)</t>
    <phoneticPr fontId="3" type="noConversion"/>
  </si>
  <si>
    <t>주상초 주차장 옹벽 보수공사</t>
    <phoneticPr fontId="3" type="noConversion"/>
  </si>
  <si>
    <t>거창군 주상면 도평1길 60</t>
    <phoneticPr fontId="3" type="noConversion"/>
  </si>
  <si>
    <t>옹벽설치공사 (H=4m L=73m)</t>
    <phoneticPr fontId="3" type="noConversion"/>
  </si>
  <si>
    <t>고성교육지원청</t>
    <phoneticPr fontId="3" type="noConversion"/>
  </si>
  <si>
    <t>함수빈</t>
    <phoneticPr fontId="3" type="noConversion"/>
  </si>
  <si>
    <t>670-8193</t>
    <phoneticPr fontId="3" type="noConversion"/>
  </si>
  <si>
    <t>고성중앙고 연결복도 증축공사</t>
    <phoneticPr fontId="3" type="noConversion"/>
  </si>
  <si>
    <t>고성군 고성읍 수남리 524</t>
    <phoneticPr fontId="3" type="noConversion"/>
  </si>
  <si>
    <t>연결복도 110㎡</t>
    <phoneticPr fontId="3" type="noConversion"/>
  </si>
  <si>
    <t>교실천장교체 1식</t>
    <phoneticPr fontId="3" type="noConversion"/>
  </si>
  <si>
    <t>윤성욱</t>
    <phoneticPr fontId="3" type="noConversion"/>
  </si>
  <si>
    <t>670-8191</t>
    <phoneticPr fontId="3" type="noConversion"/>
  </si>
  <si>
    <t>하이초 그린스마트 미래학교 본관동 개축 및 도서관 증축공사</t>
    <phoneticPr fontId="3" type="noConversion"/>
  </si>
  <si>
    <t>고성군 하이면 덕호리 528-1</t>
    <phoneticPr fontId="3" type="noConversion"/>
  </si>
  <si>
    <t>본관개축 2,486㎡, 도서관 증축 135㎡</t>
    <phoneticPr fontId="3" type="noConversion"/>
  </si>
  <si>
    <t>고성 자기주도학습 지원센터 조성공사</t>
    <phoneticPr fontId="3" type="noConversion"/>
  </si>
  <si>
    <t>고성군 고성읍 서외리 90</t>
    <phoneticPr fontId="3" type="noConversion"/>
  </si>
  <si>
    <t>리모델링공사 1식</t>
    <phoneticPr fontId="3" type="noConversion"/>
  </si>
  <si>
    <t>(폐)동창분교 운동장 보수공사</t>
    <phoneticPr fontId="3" type="noConversion"/>
  </si>
  <si>
    <t>고성군 회화면 어신리 937-1</t>
    <phoneticPr fontId="3" type="noConversion"/>
  </si>
  <si>
    <t>운동장 보수 1식</t>
    <phoneticPr fontId="3" type="noConversion"/>
  </si>
  <si>
    <t>하성우</t>
    <phoneticPr fontId="3" type="noConversion"/>
  </si>
  <si>
    <t>670-8192</t>
    <phoneticPr fontId="3" type="noConversion"/>
  </si>
  <si>
    <t>하이초등학교 그린스마트 미래학교 본관 개축 기계설비공사</t>
    <phoneticPr fontId="3" type="noConversion"/>
  </si>
  <si>
    <t>본관개축 2,486㎡</t>
    <phoneticPr fontId="3" type="noConversion"/>
  </si>
  <si>
    <t>하이초등학교 그린스마트 미래학교 본관 개축 냉난방기 공사</t>
    <phoneticPr fontId="3" type="noConversion"/>
  </si>
  <si>
    <t>김해부곡초등학교</t>
    <phoneticPr fontId="3" type="noConversion"/>
  </si>
  <si>
    <t>서현희</t>
    <phoneticPr fontId="3" type="noConversion"/>
  </si>
  <si>
    <t>314-2392</t>
    <phoneticPr fontId="3" type="noConversion"/>
  </si>
  <si>
    <t>김해부곡초 옥상 방수공사</t>
    <phoneticPr fontId="3" type="noConversion"/>
  </si>
  <si>
    <t>김해시 월산로 139</t>
    <phoneticPr fontId="3" type="noConversion"/>
  </si>
  <si>
    <t>옥상방수 700㎡</t>
    <phoneticPr fontId="3" type="noConversion"/>
  </si>
  <si>
    <t>김해교육지원청</t>
    <phoneticPr fontId="3" type="noConversion"/>
  </si>
  <si>
    <t>교육시설과</t>
    <phoneticPr fontId="3" type="noConversion"/>
  </si>
  <si>
    <t>윤기연</t>
    <phoneticPr fontId="3" type="noConversion"/>
  </si>
  <si>
    <t>330-7679</t>
    <phoneticPr fontId="3" type="noConversion"/>
  </si>
  <si>
    <t>김해구지초 내진보강공사</t>
    <phoneticPr fontId="3" type="noConversion"/>
  </si>
  <si>
    <t>김해시 구산로5번길 45</t>
    <phoneticPr fontId="3" type="noConversion"/>
  </si>
  <si>
    <t>정세규</t>
    <phoneticPr fontId="3" type="noConversion"/>
  </si>
  <si>
    <t>330-7677</t>
    <phoneticPr fontId="3" type="noConversion"/>
  </si>
  <si>
    <t>김해봉황초 내진보강공사</t>
    <phoneticPr fontId="3" type="noConversion"/>
  </si>
  <si>
    <t>김해시 전하로198번길 5</t>
    <phoneticPr fontId="3" type="noConversion"/>
  </si>
  <si>
    <t>이창형</t>
    <phoneticPr fontId="3" type="noConversion"/>
  </si>
  <si>
    <t>330-7690</t>
    <phoneticPr fontId="3" type="noConversion"/>
  </si>
  <si>
    <t>김해신안초 내진보강공사</t>
    <phoneticPr fontId="3" type="noConversion"/>
  </si>
  <si>
    <t>김해시 팔판로 8</t>
    <phoneticPr fontId="3" type="noConversion"/>
  </si>
  <si>
    <t>어방초 화장실 환경개선공사</t>
    <phoneticPr fontId="3" type="noConversion"/>
  </si>
  <si>
    <t>김해시 활천로 159</t>
    <phoneticPr fontId="3" type="noConversion"/>
  </si>
  <si>
    <t>화장실보수(전면) 4.5실</t>
    <phoneticPr fontId="3" type="noConversion"/>
  </si>
  <si>
    <t>김해활천초 화장실 환경개선공사</t>
    <phoneticPr fontId="3" type="noConversion"/>
  </si>
  <si>
    <t>김해시 삼안로24번길 7</t>
    <phoneticPr fontId="3" type="noConversion"/>
  </si>
  <si>
    <t>화장실보수(전면) 1실</t>
    <phoneticPr fontId="3" type="noConversion"/>
  </si>
  <si>
    <t>봉명초 화장실 환경개선공사</t>
    <phoneticPr fontId="3" type="noConversion"/>
  </si>
  <si>
    <t>김해시 함박로 74</t>
    <phoneticPr fontId="3" type="noConversion"/>
  </si>
  <si>
    <t>화장실보수(전면) 4실</t>
    <phoneticPr fontId="3" type="noConversion"/>
  </si>
  <si>
    <t>김승현</t>
    <phoneticPr fontId="3" type="noConversion"/>
  </si>
  <si>
    <t>330-7678</t>
    <phoneticPr fontId="3" type="noConversion"/>
  </si>
  <si>
    <t>월산초 화장실 환경개선공사</t>
    <phoneticPr fontId="3" type="noConversion"/>
  </si>
  <si>
    <t>김해시 능동로 123</t>
    <phoneticPr fontId="3" type="noConversion"/>
  </si>
  <si>
    <t>화장실보수(전면) 3실</t>
    <phoneticPr fontId="3" type="noConversion"/>
  </si>
  <si>
    <t>진영금병초 드라이비트해소 공사</t>
    <phoneticPr fontId="3" type="noConversion"/>
  </si>
  <si>
    <t>김해시 진영읍 장등로 37</t>
    <phoneticPr fontId="3" type="noConversion"/>
  </si>
  <si>
    <t>드라이비트해소 1,500㎡</t>
    <phoneticPr fontId="3" type="noConversion"/>
  </si>
  <si>
    <t>진영대창초 교실천장교체공사</t>
    <phoneticPr fontId="3" type="noConversion"/>
  </si>
  <si>
    <t>김해시 진영읍 진영로 236</t>
    <phoneticPr fontId="3" type="noConversion"/>
  </si>
  <si>
    <t>교실천장교체(일반층, 최상층) 10.5실</t>
    <phoneticPr fontId="3" type="noConversion"/>
  </si>
  <si>
    <t>화정초 교실천장교체공사</t>
    <phoneticPr fontId="3" type="noConversion"/>
  </si>
  <si>
    <t>김해시 삼계중앙로5번길 24</t>
    <phoneticPr fontId="3" type="noConversion"/>
  </si>
  <si>
    <t>교실천장교체(일반층, 최상층) 32실</t>
    <phoneticPr fontId="3" type="noConversion"/>
  </si>
  <si>
    <t>김해삼성초 승강기 설치 공사</t>
    <phoneticPr fontId="3" type="noConversion"/>
  </si>
  <si>
    <t>김해시 인제로51번길 42</t>
    <phoneticPr fontId="3" type="noConversion"/>
  </si>
  <si>
    <t>승강기설치 1개소</t>
    <phoneticPr fontId="3" type="noConversion"/>
  </si>
  <si>
    <t>고두희</t>
    <phoneticPr fontId="3" type="noConversion"/>
  </si>
  <si>
    <t>330-7687</t>
    <phoneticPr fontId="3" type="noConversion"/>
  </si>
  <si>
    <t>경운초 급식소 환기시설 개선 기계설비공사</t>
    <phoneticPr fontId="3" type="noConversion"/>
  </si>
  <si>
    <t>경남 김해시 우암로73번길 8</t>
    <phoneticPr fontId="3" type="noConversion"/>
  </si>
  <si>
    <t>기계설비공사 1식</t>
    <phoneticPr fontId="3" type="noConversion"/>
  </si>
  <si>
    <t>우암초 급식소 환기시설 개선 기계설비공사</t>
    <phoneticPr fontId="3" type="noConversion"/>
  </si>
  <si>
    <t>경남 김해시 우암로 165</t>
    <phoneticPr fontId="3" type="noConversion"/>
  </si>
  <si>
    <t>주촌초 급식소 환기시설 개선 기계설비공사</t>
    <phoneticPr fontId="3" type="noConversion"/>
  </si>
  <si>
    <t>경남 김해시 주촌면 천곡로15번길 13</t>
    <phoneticPr fontId="3" type="noConversion"/>
  </si>
  <si>
    <t>정민기</t>
    <phoneticPr fontId="3" type="noConversion"/>
  </si>
  <si>
    <t>330-7689</t>
    <phoneticPr fontId="3" type="noConversion"/>
  </si>
  <si>
    <t>대청중 냉난방기 교체 기계설비공사</t>
    <phoneticPr fontId="3" type="noConversion"/>
  </si>
  <si>
    <t>경남 김해시 번화1로 8</t>
    <phoneticPr fontId="3" type="noConversion"/>
  </si>
  <si>
    <t>내덕중 급식소 환기시설 개선 기계설비공사</t>
  </si>
  <si>
    <t>경남 김해시 내덕로 80</t>
    <phoneticPr fontId="3" type="noConversion"/>
  </si>
  <si>
    <t>이경옥</t>
    <phoneticPr fontId="3" type="noConversion"/>
  </si>
  <si>
    <t>330-7684</t>
  </si>
  <si>
    <t>김해중 화장실보수공사</t>
    <phoneticPr fontId="3" type="noConversion"/>
  </si>
  <si>
    <t>김해시 호계로 456</t>
    <phoneticPr fontId="3" type="noConversion"/>
  </si>
  <si>
    <t>화장실보수 1식</t>
    <phoneticPr fontId="3" type="noConversion"/>
  </si>
  <si>
    <t>330-7685</t>
  </si>
  <si>
    <t>영운중 내진보강공사</t>
    <phoneticPr fontId="3" type="noConversion"/>
  </si>
  <si>
    <t>김해시 인제로 284번길 49</t>
    <phoneticPr fontId="3" type="noConversion"/>
  </si>
  <si>
    <t>박형근</t>
    <phoneticPr fontId="3" type="noConversion"/>
  </si>
  <si>
    <t>김해대곡중 내진보강공사</t>
    <phoneticPr fontId="3" type="noConversion"/>
  </si>
  <si>
    <t>김해시 활천로 195-35</t>
    <phoneticPr fontId="3" type="noConversion"/>
  </si>
  <si>
    <t>이수희</t>
    <phoneticPr fontId="3" type="noConversion"/>
  </si>
  <si>
    <t>330-7684</t>
    <phoneticPr fontId="3" type="noConversion"/>
  </si>
  <si>
    <t>내덕중 내진보강공사</t>
    <phoneticPr fontId="3" type="noConversion"/>
  </si>
  <si>
    <t>김해시 내덕로 80</t>
    <phoneticPr fontId="3" type="noConversion"/>
  </si>
  <si>
    <t>김해생명과학고등학교</t>
    <phoneticPr fontId="3" type="noConversion"/>
  </si>
  <si>
    <t>행정실</t>
  </si>
  <si>
    <t>정민규</t>
    <phoneticPr fontId="3" type="noConversion"/>
  </si>
  <si>
    <t>720-0015</t>
    <phoneticPr fontId="3" type="noConversion"/>
  </si>
  <si>
    <t>김해생명과학고 인조잔디운동장 교체공사</t>
    <phoneticPr fontId="3" type="noConversion"/>
  </si>
  <si>
    <t>김해시 금관대로 1239</t>
    <phoneticPr fontId="3" type="noConversion"/>
  </si>
  <si>
    <t>인조잔디교체 1식</t>
    <phoneticPr fontId="3" type="noConversion"/>
  </si>
  <si>
    <t>진상진</t>
    <phoneticPr fontId="3" type="noConversion"/>
  </si>
  <si>
    <t>330-7681</t>
    <phoneticPr fontId="3" type="noConversion"/>
  </si>
  <si>
    <t>김해고 복도중창 교체공사</t>
    <phoneticPr fontId="3" type="noConversion"/>
  </si>
  <si>
    <t>김해시 활천로 24번길 29</t>
    <phoneticPr fontId="3" type="noConversion"/>
  </si>
  <si>
    <t>복도중창교체 1식</t>
    <phoneticPr fontId="3" type="noConversion"/>
  </si>
  <si>
    <t>토목(담장)</t>
    <phoneticPr fontId="3" type="noConversion"/>
  </si>
  <si>
    <t>김해생명과학고 담장설치공사</t>
    <phoneticPr fontId="3" type="noConversion"/>
  </si>
  <si>
    <t>담장설치 1식</t>
    <phoneticPr fontId="3" type="noConversion"/>
  </si>
  <si>
    <t>김해고 내진보강공사</t>
    <phoneticPr fontId="3" type="noConversion"/>
  </si>
  <si>
    <t>김해대청고 내진보강공사</t>
    <phoneticPr fontId="3" type="noConversion"/>
  </si>
  <si>
    <t>김해시 번화1로 7(대청동)</t>
    <phoneticPr fontId="3" type="noConversion"/>
  </si>
  <si>
    <t>330-7683</t>
  </si>
  <si>
    <t>진영고 화장실보수공사</t>
    <phoneticPr fontId="3" type="noConversion"/>
  </si>
  <si>
    <t>김해시 진영읍 여래로 20번길 35</t>
    <phoneticPr fontId="3" type="noConversion"/>
  </si>
  <si>
    <t>330-7683</t>
    <phoneticPr fontId="3" type="noConversion"/>
  </si>
  <si>
    <t>김해영운고 화장실 보수공사</t>
    <phoneticPr fontId="3" type="noConversion"/>
  </si>
  <si>
    <t>김해시 인제로 284번길 33</t>
    <phoneticPr fontId="3" type="noConversion"/>
  </si>
  <si>
    <t>건축(급식시설)</t>
    <phoneticPr fontId="3" type="noConversion"/>
  </si>
  <si>
    <t>김해경원고 급식소 옥상방수공사</t>
    <phoneticPr fontId="3" type="noConversion"/>
  </si>
  <si>
    <t>김해시 우암로 18</t>
    <phoneticPr fontId="3" type="noConversion"/>
  </si>
  <si>
    <t>옥상방수 1식</t>
    <phoneticPr fontId="3" type="noConversion"/>
  </si>
  <si>
    <t>김해삼문고 내진보강공사</t>
    <phoneticPr fontId="3" type="noConversion"/>
  </si>
  <si>
    <t>김해시 번화1로 127</t>
    <phoneticPr fontId="3" type="noConversion"/>
  </si>
  <si>
    <t>남해해성고등학교</t>
    <phoneticPr fontId="3" type="noConversion"/>
  </si>
  <si>
    <t>김훈</t>
    <phoneticPr fontId="3" type="noConversion"/>
  </si>
  <si>
    <t>862-7724</t>
    <phoneticPr fontId="3" type="noConversion"/>
  </si>
  <si>
    <t>남해해성고 기숙사 증축 공사</t>
    <phoneticPr fontId="3" type="noConversion"/>
  </si>
  <si>
    <t>남해군 남면 남면로1835번길8-4</t>
    <phoneticPr fontId="3" type="noConversion"/>
  </si>
  <si>
    <t>기숙사증축 1,330㎡</t>
    <phoneticPr fontId="3" type="noConversion"/>
  </si>
  <si>
    <t>남해고등학교</t>
    <phoneticPr fontId="3" type="noConversion"/>
  </si>
  <si>
    <t>윤지성</t>
    <phoneticPr fontId="3" type="noConversion"/>
  </si>
  <si>
    <t>862-4521</t>
    <phoneticPr fontId="3" type="noConversion"/>
  </si>
  <si>
    <t>남해고 급식소 환기시설 개선</t>
    <phoneticPr fontId="3" type="noConversion"/>
  </si>
  <si>
    <t>남해군 이동면 무림로 46-2</t>
    <phoneticPr fontId="3" type="noConversion"/>
  </si>
  <si>
    <t>급식소 480.5㎡</t>
    <phoneticPr fontId="3" type="noConversion"/>
  </si>
  <si>
    <t>남해고 드라이비트</t>
    <phoneticPr fontId="3" type="noConversion"/>
  </si>
  <si>
    <t>남해군 이동면 무림로 46-2</t>
  </si>
  <si>
    <t>본관  3,803.76㎡</t>
    <phoneticPr fontId="3" type="noConversion"/>
  </si>
  <si>
    <t>남해교육지원청</t>
    <phoneticPr fontId="3" type="noConversion"/>
  </si>
  <si>
    <t>이현주</t>
    <phoneticPr fontId="3" type="noConversion"/>
  </si>
  <si>
    <t>860-4192</t>
    <phoneticPr fontId="3" type="noConversion"/>
  </si>
  <si>
    <t>남해유치원 옹벽설치 및 기타공사</t>
    <phoneticPr fontId="3" type="noConversion"/>
  </si>
  <si>
    <t>남해군 남해읍 망운로61번길 44</t>
    <phoneticPr fontId="3" type="noConversion"/>
  </si>
  <si>
    <t>옹벽설치 117M</t>
    <phoneticPr fontId="3" type="noConversion"/>
  </si>
  <si>
    <t>2026 1.</t>
    <phoneticPr fontId="3" type="noConversion"/>
  </si>
  <si>
    <t>송인승</t>
    <phoneticPr fontId="3" type="noConversion"/>
  </si>
  <si>
    <t>860-4193</t>
    <phoneticPr fontId="3" type="noConversion"/>
  </si>
  <si>
    <t>해양초등학교 영재교육원 및 급식소 외벽개선공사</t>
    <phoneticPr fontId="3" type="noConversion"/>
  </si>
  <si>
    <t>남해군 남해읍 화전로 25</t>
    <phoneticPr fontId="3" type="noConversion"/>
  </si>
  <si>
    <t>드라이비트해소 1식</t>
  </si>
  <si>
    <t>창선초등학교 다목적강당 보수공사</t>
    <phoneticPr fontId="3" type="noConversion"/>
  </si>
  <si>
    <t>남해군 창선면 창선로97번길 16</t>
    <phoneticPr fontId="3" type="noConversion"/>
  </si>
  <si>
    <t>다목적강당보수 1식</t>
    <phoneticPr fontId="3" type="noConversion"/>
  </si>
  <si>
    <t>남해중학교 미래학교 공간재구조화 개축공사</t>
    <phoneticPr fontId="3" type="noConversion"/>
  </si>
  <si>
    <t>남해군 남해읍 화전로78번길 29</t>
    <phoneticPr fontId="3" type="noConversion"/>
  </si>
  <si>
    <t>본관 개축 4,072㎡</t>
    <phoneticPr fontId="3" type="noConversion"/>
  </si>
  <si>
    <t>밀양교육지원청</t>
    <phoneticPr fontId="3" type="noConversion"/>
  </si>
  <si>
    <t>이동진</t>
    <phoneticPr fontId="3" type="noConversion"/>
  </si>
  <si>
    <t>350-1598</t>
    <phoneticPr fontId="3" type="noConversion"/>
  </si>
  <si>
    <t>산내초 이중창 교체공사</t>
    <phoneticPr fontId="3" type="noConversion"/>
  </si>
  <si>
    <t>밀양시 산내면 산내로 335</t>
    <phoneticPr fontId="3" type="noConversion"/>
  </si>
  <si>
    <t>이중창 교체 8.5실</t>
    <phoneticPr fontId="3" type="noConversion"/>
  </si>
  <si>
    <t>백지은</t>
    <phoneticPr fontId="3" type="noConversion"/>
  </si>
  <si>
    <t>350-1596</t>
    <phoneticPr fontId="3" type="noConversion"/>
  </si>
  <si>
    <t>한국나노마이스터고 옥상방수공사</t>
    <phoneticPr fontId="3" type="noConversion"/>
  </si>
  <si>
    <t>밀양시 무안면 신법길 29</t>
    <phoneticPr fontId="3" type="noConversion"/>
  </si>
  <si>
    <t>옥상방수 4,010㎡</t>
    <phoneticPr fontId="3" type="noConversion"/>
  </si>
  <si>
    <t>밀양중학교</t>
    <phoneticPr fontId="3" type="noConversion"/>
  </si>
  <si>
    <t>조혜경</t>
    <phoneticPr fontId="3" type="noConversion"/>
  </si>
  <si>
    <t>354-3653</t>
    <phoneticPr fontId="3" type="noConversion"/>
  </si>
  <si>
    <t>밀양중학교 운동장(풋살장)인조잔디 공사</t>
    <phoneticPr fontId="3" type="noConversion"/>
  </si>
  <si>
    <t>밀양시 삼문중앙로 4길 19</t>
    <phoneticPr fontId="3" type="noConversion"/>
  </si>
  <si>
    <t>인조잔디 875㎡</t>
    <phoneticPr fontId="3" type="noConversion"/>
  </si>
  <si>
    <t>신안초등학교</t>
    <phoneticPr fontId="3" type="noConversion"/>
  </si>
  <si>
    <t>황희주</t>
    <phoneticPr fontId="3" type="noConversion"/>
  </si>
  <si>
    <t>973-7807</t>
    <phoneticPr fontId="3" type="noConversion"/>
  </si>
  <si>
    <t>신안초 육상훈련장조성</t>
    <phoneticPr fontId="3" type="noConversion"/>
  </si>
  <si>
    <t>산청군 신안면 원지로4번길 18</t>
    <phoneticPr fontId="3" type="noConversion"/>
  </si>
  <si>
    <t>육상트랙 조성공사 1식</t>
    <phoneticPr fontId="3" type="noConversion"/>
  </si>
  <si>
    <t>경남간호고등학교</t>
    <phoneticPr fontId="3" type="noConversion"/>
  </si>
  <si>
    <t>공도혜</t>
    <phoneticPr fontId="3" type="noConversion"/>
  </si>
  <si>
    <t>973-7832</t>
    <phoneticPr fontId="3" type="noConversion"/>
  </si>
  <si>
    <t>경남간호고등학교 화장실 보수 공사</t>
    <phoneticPr fontId="3" type="noConversion"/>
  </si>
  <si>
    <t>산청군 생비량면 지리산대로4763번길 89-15</t>
    <phoneticPr fontId="3" type="noConversion"/>
  </si>
  <si>
    <t>화장실 보수공사 1식</t>
    <phoneticPr fontId="3" type="noConversion"/>
  </si>
  <si>
    <t>경남간호고등학교 옥상방수공사</t>
    <phoneticPr fontId="3" type="noConversion"/>
  </si>
  <si>
    <t>산청군 생비량면 지리산대로4763번길 89-16</t>
  </si>
  <si>
    <t>방수공사 650㎡</t>
    <phoneticPr fontId="3" type="noConversion"/>
  </si>
  <si>
    <t>양산교육지원청</t>
    <phoneticPr fontId="3" type="noConversion"/>
  </si>
  <si>
    <t>교육재정과</t>
    <phoneticPr fontId="3" type="noConversion"/>
  </si>
  <si>
    <t>정현진</t>
    <phoneticPr fontId="3" type="noConversion"/>
  </si>
  <si>
    <t>379-3242</t>
    <phoneticPr fontId="3" type="noConversion"/>
  </si>
  <si>
    <t>건축(체육시설)</t>
  </si>
  <si>
    <t>양주중 다목적실동 리모델링공사</t>
    <phoneticPr fontId="3" type="noConversion"/>
  </si>
  <si>
    <t>경상남도 양산시 상북면 양주마을2길18</t>
    <phoneticPr fontId="3" type="noConversion"/>
  </si>
  <si>
    <t>리모델링 1식</t>
    <phoneticPr fontId="3" type="noConversion"/>
  </si>
  <si>
    <t>2026.9월</t>
    <phoneticPr fontId="3" type="noConversion"/>
  </si>
  <si>
    <t>내진보강 1식</t>
    <phoneticPr fontId="3" type="noConversion"/>
  </si>
  <si>
    <t>최충호</t>
    <phoneticPr fontId="3" type="noConversion"/>
  </si>
  <si>
    <t>379-3243</t>
    <phoneticPr fontId="3" type="noConversion"/>
  </si>
  <si>
    <t>양산희망학교 별관동 증축공사</t>
    <phoneticPr fontId="3" type="noConversion"/>
  </si>
  <si>
    <t>경상남도 양산시 상북면 충렬로 993-25</t>
    <phoneticPr fontId="3" type="noConversion"/>
  </si>
  <si>
    <t>교사증축 321㎡</t>
    <phoneticPr fontId="3" type="noConversion"/>
  </si>
  <si>
    <t>강상훈</t>
    <phoneticPr fontId="3" type="noConversion"/>
  </si>
  <si>
    <t>379-3245</t>
    <phoneticPr fontId="3" type="noConversion"/>
  </si>
  <si>
    <t>양산중앙중 이중창교체공사</t>
    <phoneticPr fontId="3" type="noConversion"/>
  </si>
  <si>
    <t>경상남도 양산시 양주로 21</t>
    <phoneticPr fontId="3" type="noConversion"/>
  </si>
  <si>
    <t>이중창교체 44실</t>
    <phoneticPr fontId="3" type="noConversion"/>
  </si>
  <si>
    <t>양산교육지원청</t>
  </si>
  <si>
    <t>교육재정과</t>
  </si>
  <si>
    <t>경상남도 양산시 평산중앙5길 11</t>
  </si>
  <si>
    <t>나현석</t>
    <phoneticPr fontId="3" type="noConversion"/>
  </si>
  <si>
    <t>양산유 조리실 환기개선 기계설비공사</t>
    <phoneticPr fontId="3" type="noConversion"/>
  </si>
  <si>
    <t>경상남도 양산시 물금읍 야리로 51</t>
    <phoneticPr fontId="3" type="noConversion"/>
  </si>
  <si>
    <t>조리실 환기개선 1식</t>
    <phoneticPr fontId="3" type="noConversion"/>
  </si>
  <si>
    <t>안지민</t>
  </si>
  <si>
    <t>379-3254</t>
  </si>
  <si>
    <t>동산초 미래학교 공간재구조화 증축 및 리모델링공사</t>
  </si>
  <si>
    <t>경상남도 양산시 동면 양산대로 346</t>
  </si>
  <si>
    <t>리모델링 3,493.71㎡, 증축 302.62㎡</t>
  </si>
  <si>
    <t>김종훈</t>
  </si>
  <si>
    <t>379-3251</t>
  </si>
  <si>
    <t>용연초 교실출입문과중창교체공사</t>
  </si>
  <si>
    <t>경상남도 양산시 하북면 용연로 110</t>
  </si>
  <si>
    <t>교실출입문및중창교체 19실</t>
  </si>
  <si>
    <t>김나예</t>
  </si>
  <si>
    <t>379-3255</t>
  </si>
  <si>
    <t>평산초 교실출입문과중창교체공사</t>
  </si>
  <si>
    <t>교실출입문및중창교체 35실</t>
  </si>
  <si>
    <t>화제초등학교</t>
  </si>
  <si>
    <t>김경진</t>
  </si>
  <si>
    <t>388-5561</t>
  </si>
  <si>
    <t>화제초 개방형 학교공간조성사업 공사</t>
  </si>
  <si>
    <t>양산시 원동면 화제로 399-29</t>
  </si>
  <si>
    <t>리모델링 1식</t>
  </si>
  <si>
    <t>의령여자중학교</t>
    <phoneticPr fontId="3" type="noConversion"/>
  </si>
  <si>
    <t>조언주</t>
    <phoneticPr fontId="3" type="noConversion"/>
  </si>
  <si>
    <t>573-2482</t>
    <phoneticPr fontId="3" type="noConversion"/>
  </si>
  <si>
    <t>의령여중 미래학교 공간재구조화사업 본관동 개축공사</t>
    <phoneticPr fontId="3" type="noConversion"/>
  </si>
  <si>
    <t>의령군 가례면 의병로 67</t>
    <phoneticPr fontId="3" type="noConversion"/>
  </si>
  <si>
    <t>교사개축 2,227.35㎡</t>
    <phoneticPr fontId="3" type="noConversion"/>
  </si>
  <si>
    <t>칠곡초등학교</t>
    <phoneticPr fontId="3" type="noConversion"/>
  </si>
  <si>
    <t>송현준</t>
    <phoneticPr fontId="3" type="noConversion"/>
  </si>
  <si>
    <t>572-3816</t>
    <phoneticPr fontId="3" type="noConversion"/>
  </si>
  <si>
    <t>칠곡초 공간혁신사업 공사</t>
    <phoneticPr fontId="3" type="noConversion"/>
  </si>
  <si>
    <t>경남 의령군 칠곡면 칠곡로 59</t>
    <phoneticPr fontId="3" type="noConversion"/>
  </si>
  <si>
    <t>중앙현관 및 화단</t>
    <phoneticPr fontId="3" type="noConversion"/>
  </si>
  <si>
    <t>진주교육지원청</t>
    <phoneticPr fontId="3" type="noConversion"/>
  </si>
  <si>
    <t>문제관</t>
    <phoneticPr fontId="3" type="noConversion"/>
  </si>
  <si>
    <t>740-2182</t>
    <phoneticPr fontId="3" type="noConversion"/>
  </si>
  <si>
    <t>동진초 이중창설치공사</t>
    <phoneticPr fontId="3" type="noConversion"/>
  </si>
  <si>
    <t>진주시 도동로 184번길 13</t>
    <phoneticPr fontId="3" type="noConversion"/>
  </si>
  <si>
    <t>이중창설치 14.5실</t>
    <phoneticPr fontId="3" type="noConversion"/>
  </si>
  <si>
    <t>배재경</t>
  </si>
  <si>
    <t>740-2173</t>
  </si>
  <si>
    <t>진주고 구.합숙소 철거공사</t>
    <phoneticPr fontId="3" type="noConversion"/>
  </si>
  <si>
    <t>진주시 의곡길 29</t>
    <phoneticPr fontId="3" type="noConversion"/>
  </si>
  <si>
    <t>건물 철거 1식</t>
    <phoneticPr fontId="3" type="noConversion"/>
  </si>
  <si>
    <t>정창화</t>
    <phoneticPr fontId="3" type="noConversion"/>
  </si>
  <si>
    <t>740-2186</t>
    <phoneticPr fontId="3" type="noConversion"/>
  </si>
  <si>
    <t>신안초 외부환경개선공사</t>
    <phoneticPr fontId="3" type="noConversion"/>
  </si>
  <si>
    <t>진주시 평거로 139번길 8</t>
    <phoneticPr fontId="3" type="noConversion"/>
  </si>
  <si>
    <t>외부환경개선 1식</t>
    <phoneticPr fontId="3" type="noConversion"/>
  </si>
  <si>
    <t>삼현여자중학교</t>
  </si>
  <si>
    <t>정일섭</t>
    <phoneticPr fontId="3" type="noConversion"/>
  </si>
  <si>
    <t>755-6561</t>
    <phoneticPr fontId="3" type="noConversion"/>
  </si>
  <si>
    <t>삼현여중 복도중창교체</t>
    <phoneticPr fontId="3" type="noConversion"/>
  </si>
  <si>
    <t>진주시 돗골로115</t>
    <phoneticPr fontId="3" type="noConversion"/>
  </si>
  <si>
    <t>복도중창교체 40실</t>
    <phoneticPr fontId="3" type="noConversion"/>
  </si>
  <si>
    <t>대아고등학교</t>
  </si>
  <si>
    <t>서은정</t>
    <phoneticPr fontId="3" type="noConversion"/>
  </si>
  <si>
    <t>746-0049</t>
    <phoneticPr fontId="3" type="noConversion"/>
  </si>
  <si>
    <t>대아고 학교급식시설개선공사</t>
    <phoneticPr fontId="3" type="noConversion"/>
  </si>
  <si>
    <t>진주시 서장대로185번길 14</t>
  </si>
  <si>
    <t>급식시설보완 1식</t>
    <phoneticPr fontId="3" type="noConversion"/>
  </si>
  <si>
    <t>삼현여자고등학교</t>
    <phoneticPr fontId="3" type="noConversion"/>
  </si>
  <si>
    <t>김동열</t>
    <phoneticPr fontId="3" type="noConversion"/>
  </si>
  <si>
    <t>752-3942</t>
    <phoneticPr fontId="3" type="noConversion"/>
  </si>
  <si>
    <t>삼현여고 급식시설 환경개선</t>
    <phoneticPr fontId="3" type="noConversion"/>
  </si>
  <si>
    <t>진주시 상평동 돗골로95</t>
  </si>
  <si>
    <t>급식시설 환경개선 1식</t>
    <phoneticPr fontId="3" type="noConversion"/>
  </si>
  <si>
    <t>창녕교육지원청</t>
    <phoneticPr fontId="3" type="noConversion"/>
  </si>
  <si>
    <t>530-3592</t>
    <phoneticPr fontId="3" type="noConversion"/>
  </si>
  <si>
    <t>고암초 급식소 및 특별교실 증개축공사</t>
    <phoneticPr fontId="3" type="noConversion"/>
  </si>
  <si>
    <t>창녕군 고암면 고암성산대로 6-5</t>
    <phoneticPr fontId="3" type="noConversion"/>
  </si>
  <si>
    <t>급식소 증개축 200㎡, 특별교실 증축 91.8㎡, 교사철거 275.4㎡</t>
    <phoneticPr fontId="3" type="noConversion"/>
  </si>
  <si>
    <t>이수혁</t>
    <phoneticPr fontId="3" type="noConversion"/>
  </si>
  <si>
    <t>530-3594</t>
    <phoneticPr fontId="3" type="noConversion"/>
  </si>
  <si>
    <t>남지초 미래학교 공간재구조화 본관동 개축공사</t>
    <phoneticPr fontId="3" type="noConversion"/>
  </si>
  <si>
    <t>창녕군 남지읍 낙동로 429</t>
    <phoneticPr fontId="3" type="noConversion"/>
  </si>
  <si>
    <t>교사개축 5,301.62㎡</t>
    <phoneticPr fontId="3" type="noConversion"/>
  </si>
  <si>
    <t>창원교육지원청</t>
    <phoneticPr fontId="3" type="noConversion"/>
  </si>
  <si>
    <t>시설1과</t>
    <phoneticPr fontId="3" type="noConversion"/>
  </si>
  <si>
    <t>하성철</t>
    <phoneticPr fontId="3" type="noConversion"/>
  </si>
  <si>
    <t>210-0626</t>
    <phoneticPr fontId="3" type="noConversion"/>
  </si>
  <si>
    <t>대암초 교실천장교체공사</t>
    <phoneticPr fontId="3" type="noConversion"/>
  </si>
  <si>
    <t>창원시 성산구 창이대로899번길 23</t>
    <phoneticPr fontId="3" type="noConversion"/>
  </si>
  <si>
    <t>유재형</t>
    <phoneticPr fontId="3" type="noConversion"/>
  </si>
  <si>
    <t>210-0623</t>
    <phoneticPr fontId="3" type="noConversion"/>
  </si>
  <si>
    <t>안남초 교실천장교체공사</t>
    <phoneticPr fontId="3" type="noConversion"/>
  </si>
  <si>
    <t>창원시 성산구 가양로 158</t>
    <phoneticPr fontId="3" type="noConversion"/>
  </si>
  <si>
    <t>이상우</t>
    <phoneticPr fontId="3" type="noConversion"/>
  </si>
  <si>
    <t>210-0625</t>
    <phoneticPr fontId="3" type="noConversion"/>
  </si>
  <si>
    <t>유목초 옥상방수공사</t>
    <phoneticPr fontId="3" type="noConversion"/>
  </si>
  <si>
    <t>창원시 성산구 반송로29번길 15</t>
    <phoneticPr fontId="3" type="noConversion"/>
  </si>
  <si>
    <t>안남중 다목적강당전면보수공사</t>
    <phoneticPr fontId="3" type="noConversion"/>
  </si>
  <si>
    <t>창원시 성산구 창이대로899번길 13</t>
    <phoneticPr fontId="3" type="noConversion"/>
  </si>
  <si>
    <t>웅남중 교실바닥교체공사</t>
    <phoneticPr fontId="3" type="noConversion"/>
  </si>
  <si>
    <t>창원시 성산구 단정로98번길 8</t>
    <phoneticPr fontId="3" type="noConversion"/>
  </si>
  <si>
    <t>교실바닥교체 1식</t>
    <phoneticPr fontId="3" type="noConversion"/>
  </si>
  <si>
    <t>삼정자초 내진보강공사</t>
    <phoneticPr fontId="3" type="noConversion"/>
  </si>
  <si>
    <t>창원시 성산구 외리로 34번길 8</t>
    <phoneticPr fontId="3" type="noConversion"/>
  </si>
  <si>
    <t>유목초 내진보강공사</t>
    <phoneticPr fontId="3" type="noConversion"/>
  </si>
  <si>
    <t>210-0624</t>
    <phoneticPr fontId="3" type="noConversion"/>
  </si>
  <si>
    <t>안민중 체육관보수공사</t>
    <phoneticPr fontId="3" type="noConversion"/>
  </si>
  <si>
    <t>창원시 성산구 안민로106번길 11</t>
    <phoneticPr fontId="3" type="noConversion"/>
  </si>
  <si>
    <t>체육관보수 1식</t>
    <phoneticPr fontId="3" type="noConversion"/>
  </si>
  <si>
    <t>창원용호고 드라이비트해소공사</t>
    <phoneticPr fontId="3" type="noConversion"/>
  </si>
  <si>
    <t>창원시 성산구 용호로 29</t>
    <phoneticPr fontId="3" type="noConversion"/>
  </si>
  <si>
    <t>드라이비트해소 1식</t>
    <phoneticPr fontId="3" type="noConversion"/>
  </si>
  <si>
    <t>창원용호고 내진보강공사</t>
    <phoneticPr fontId="3" type="noConversion"/>
  </si>
  <si>
    <t>이창우</t>
    <phoneticPr fontId="3" type="noConversion"/>
  </si>
  <si>
    <t>210-0652</t>
    <phoneticPr fontId="3" type="noConversion"/>
  </si>
  <si>
    <t>창원명곡고 급식소 현대화 공사</t>
    <phoneticPr fontId="3" type="noConversion"/>
  </si>
  <si>
    <t>창원시 의창구 서곡길25번길 16</t>
  </si>
  <si>
    <t>급식소 현대화 1식</t>
    <phoneticPr fontId="3" type="noConversion"/>
  </si>
  <si>
    <t>하동원</t>
    <phoneticPr fontId="3" type="noConversion"/>
  </si>
  <si>
    <t>210-0653</t>
    <phoneticPr fontId="3" type="noConversion"/>
  </si>
  <si>
    <t>봉림초 교실천장교체공사</t>
    <phoneticPr fontId="3" type="noConversion"/>
  </si>
  <si>
    <t>창원시 의창구 사림로16번길 21</t>
  </si>
  <si>
    <t>조승희</t>
    <phoneticPr fontId="3" type="noConversion"/>
  </si>
  <si>
    <t>210-0655</t>
    <phoneticPr fontId="3" type="noConversion"/>
  </si>
  <si>
    <t>팔룡중 이중창 설치공사</t>
    <phoneticPr fontId="3" type="noConversion"/>
  </si>
  <si>
    <t>창원시 의창구 사화로104번길 3</t>
  </si>
  <si>
    <t>이중창 설치 1식</t>
    <phoneticPr fontId="3" type="noConversion"/>
  </si>
  <si>
    <t>팔룡중 내진보강공사</t>
    <phoneticPr fontId="3" type="noConversion"/>
  </si>
  <si>
    <t>박선경</t>
    <phoneticPr fontId="3" type="noConversion"/>
  </si>
  <si>
    <t>210-0654</t>
    <phoneticPr fontId="3" type="noConversion"/>
  </si>
  <si>
    <t>명곡여중 내진보강공사</t>
    <phoneticPr fontId="3" type="noConversion"/>
  </si>
  <si>
    <t>창원시 의창구 우곡로159번길 32</t>
  </si>
  <si>
    <t>의창초 교실출입문교체공사</t>
    <phoneticPr fontId="3" type="noConversion"/>
  </si>
  <si>
    <t>창원시 의창구 중동남로 85</t>
  </si>
  <si>
    <t>교실출입문교체 1식</t>
    <phoneticPr fontId="3" type="noConversion"/>
  </si>
  <si>
    <t>창원한별유 급식소 증축공사</t>
    <phoneticPr fontId="3" type="noConversion"/>
  </si>
  <si>
    <t>경남 창원시 의창구 봉곡로35번길 3</t>
  </si>
  <si>
    <t>별동증축 300.78㎡</t>
    <phoneticPr fontId="3" type="noConversion"/>
  </si>
  <si>
    <t>손의진</t>
    <phoneticPr fontId="3" type="noConversion"/>
  </si>
  <si>
    <t>210-0616</t>
    <phoneticPr fontId="3" type="noConversion"/>
  </si>
  <si>
    <t>덕산초 승강기설치공사</t>
    <phoneticPr fontId="3" type="noConversion"/>
  </si>
  <si>
    <t>경남 창원시 진해구 자은동 863-1</t>
    <phoneticPr fontId="3" type="noConversion"/>
  </si>
  <si>
    <t>승강기설치(4층) 1개소</t>
    <phoneticPr fontId="3" type="noConversion"/>
  </si>
  <si>
    <t>210-0615</t>
    <phoneticPr fontId="3" type="noConversion"/>
  </si>
  <si>
    <t>경화초 다목적강당전면보수공사</t>
    <phoneticPr fontId="3" type="noConversion"/>
  </si>
  <si>
    <t>경남 창원시 진해구 경화동 1186</t>
    <phoneticPr fontId="3" type="noConversion"/>
  </si>
  <si>
    <t>감기봉</t>
    <phoneticPr fontId="3" type="noConversion"/>
  </si>
  <si>
    <t>210-0613</t>
    <phoneticPr fontId="3" type="noConversion"/>
  </si>
  <si>
    <t>진해중앙초 옹벽설치공사</t>
    <phoneticPr fontId="3" type="noConversion"/>
  </si>
  <si>
    <t>경남 창원시 진해구 태백동 5</t>
    <phoneticPr fontId="3" type="noConversion"/>
  </si>
  <si>
    <t>옹벽설치 80m</t>
    <phoneticPr fontId="3" type="noConversion"/>
  </si>
  <si>
    <t>도천초 급식소증축및개축공사</t>
    <phoneticPr fontId="3" type="noConversion"/>
  </si>
  <si>
    <t>경남 창원시 진해구 도천동 12</t>
    <phoneticPr fontId="3" type="noConversion"/>
  </si>
  <si>
    <t>급식소증축및개축 1식</t>
    <phoneticPr fontId="3" type="noConversion"/>
  </si>
  <si>
    <t>도천초 그린스마트미래학교 개축공사</t>
    <phoneticPr fontId="3" type="noConversion"/>
  </si>
  <si>
    <t>그린스마트미래공사 개축 1식</t>
    <phoneticPr fontId="3" type="noConversion"/>
  </si>
  <si>
    <t>창원기계공업고등학교</t>
    <phoneticPr fontId="3" type="noConversion"/>
  </si>
  <si>
    <t>오욱주</t>
    <phoneticPr fontId="3" type="noConversion"/>
  </si>
  <si>
    <t>210-7141</t>
    <phoneticPr fontId="3" type="noConversion"/>
  </si>
  <si>
    <t>급식시설개선공사</t>
    <phoneticPr fontId="3" type="noConversion"/>
  </si>
  <si>
    <t>창원시 성산구 두대로 219</t>
    <phoneticPr fontId="3" type="noConversion"/>
  </si>
  <si>
    <t>급식환기시설개선공사 1식</t>
    <phoneticPr fontId="3" type="noConversion"/>
  </si>
  <si>
    <t>창원천광학교</t>
    <phoneticPr fontId="3" type="noConversion"/>
  </si>
  <si>
    <t>정진영</t>
    <phoneticPr fontId="3" type="noConversion"/>
  </si>
  <si>
    <t>210-9209</t>
    <phoneticPr fontId="3" type="noConversion"/>
  </si>
  <si>
    <t>창원천광학교 기업관 외벽(치장타일) 보수 공사</t>
    <phoneticPr fontId="3" type="noConversion"/>
  </si>
  <si>
    <t>창원시 성산구 원이대로878번길 20</t>
    <phoneticPr fontId="3" type="noConversion"/>
  </si>
  <si>
    <t>벽체 580㎡</t>
    <phoneticPr fontId="3" type="noConversion"/>
  </si>
  <si>
    <t>안남중학교</t>
    <phoneticPr fontId="3" type="noConversion"/>
  </si>
  <si>
    <t>최초롱</t>
    <phoneticPr fontId="3" type="noConversion"/>
  </si>
  <si>
    <t>275-4460</t>
    <phoneticPr fontId="3" type="noConversion"/>
  </si>
  <si>
    <t>안남중 담장설치(주물휀스, 줄기초)공사</t>
    <phoneticPr fontId="3" type="noConversion"/>
  </si>
  <si>
    <t>창원시 성산구 창이대로 899번길 13(대방동)</t>
    <phoneticPr fontId="3" type="noConversion"/>
  </si>
  <si>
    <t>주물휀스설치 1식</t>
    <phoneticPr fontId="3" type="noConversion"/>
  </si>
  <si>
    <t>창원과학고등학교</t>
    <phoneticPr fontId="3" type="noConversion"/>
  </si>
  <si>
    <t>김나현</t>
    <phoneticPr fontId="3" type="noConversion"/>
  </si>
  <si>
    <t>711-2331</t>
    <phoneticPr fontId="3" type="noConversion"/>
  </si>
  <si>
    <t>창원과학고 급식소 환기시설개선공사</t>
    <phoneticPr fontId="3" type="noConversion"/>
  </si>
  <si>
    <t>창원시 의창구 평산로 159번길 30</t>
    <phoneticPr fontId="3" type="noConversion"/>
  </si>
  <si>
    <t>창원한별유치원</t>
    <phoneticPr fontId="3" type="noConversion"/>
  </si>
  <si>
    <t>김나리</t>
    <phoneticPr fontId="3" type="noConversion"/>
  </si>
  <si>
    <t>238-5637</t>
    <phoneticPr fontId="3" type="noConversion"/>
  </si>
  <si>
    <t>창원한별유 공간혁신 공사</t>
    <phoneticPr fontId="3" type="noConversion"/>
  </si>
  <si>
    <t>창원시 의창구 봉곡로35번길 3</t>
    <phoneticPr fontId="3" type="noConversion"/>
  </si>
  <si>
    <t>리모델링 공사 1식</t>
    <phoneticPr fontId="3" type="noConversion"/>
  </si>
  <si>
    <t>시설2과</t>
    <phoneticPr fontId="3" type="noConversion"/>
  </si>
  <si>
    <t>남기현</t>
    <phoneticPr fontId="3" type="noConversion"/>
  </si>
  <si>
    <t>250-7578</t>
    <phoneticPr fontId="3" type="noConversion"/>
  </si>
  <si>
    <t>구산초 옥상방수(우레아,구배포함)</t>
    <phoneticPr fontId="3" type="noConversion"/>
  </si>
  <si>
    <t>경상남도 창원시 마산합포구 구산면 수정3길 8 구산초등학교</t>
  </si>
  <si>
    <t>구산초구서분교장 옥상방수(우레아,구배포함)</t>
    <phoneticPr fontId="3" type="noConversion"/>
  </si>
  <si>
    <t>경남 창원시 마산합포구 구산면 해양관광로 739</t>
  </si>
  <si>
    <t>남기현</t>
    <phoneticPr fontId="2" type="noConversion"/>
  </si>
  <si>
    <t>완월초 교실천장교체(석면,최상층)</t>
    <phoneticPr fontId="3" type="noConversion"/>
  </si>
  <si>
    <t>경상남도 창원시 마산합포구 고운로 201 완월초등학교</t>
  </si>
  <si>
    <t>완월초 교실천장교체(석면,일반층)</t>
    <phoneticPr fontId="3" type="noConversion"/>
  </si>
  <si>
    <t>신은재</t>
    <phoneticPr fontId="3" type="noConversion"/>
  </si>
  <si>
    <t>250-7586</t>
    <phoneticPr fontId="3" type="noConversion"/>
  </si>
  <si>
    <t>창원시 마산회원구 내서읍 삼계숲길 246</t>
    <phoneticPr fontId="3" type="noConversion"/>
  </si>
  <si>
    <t>안계초 드라이비트해소</t>
    <phoneticPr fontId="3" type="noConversion"/>
  </si>
  <si>
    <t>김성윤</t>
  </si>
  <si>
    <t>250-7575</t>
    <phoneticPr fontId="3" type="noConversion"/>
  </si>
  <si>
    <t>호계초 드라이비트해소</t>
    <phoneticPr fontId="3" type="noConversion"/>
  </si>
  <si>
    <t>창원시 마산회원구 광려천북로 182</t>
    <phoneticPr fontId="3" type="noConversion"/>
  </si>
  <si>
    <t>삼계중 내진보강공사</t>
    <phoneticPr fontId="3" type="noConversion"/>
  </si>
  <si>
    <t>창원시 마산회원구 내서읍 삼계9길 40</t>
    <phoneticPr fontId="3" type="noConversion"/>
  </si>
  <si>
    <t>경남혜림학교 내진보강공사</t>
    <phoneticPr fontId="3" type="noConversion"/>
  </si>
  <si>
    <t>경상남도 창원시 마산회원구 합성북2길 48 경남혜림학교</t>
  </si>
  <si>
    <t>김진솔</t>
    <phoneticPr fontId="3" type="noConversion"/>
  </si>
  <si>
    <t>250-7573</t>
    <phoneticPr fontId="3" type="noConversion"/>
  </si>
  <si>
    <t>마산고등학교 인조잔디 운동장 조성공사</t>
    <phoneticPr fontId="3" type="noConversion"/>
  </si>
  <si>
    <t>경상남도 창원시 마산합포구 심온길 33</t>
    <phoneticPr fontId="3" type="noConversion"/>
  </si>
  <si>
    <t>토목공사 1식</t>
    <phoneticPr fontId="3" type="noConversion"/>
  </si>
  <si>
    <t>마산용마고 실내훈련장개축</t>
    <phoneticPr fontId="3" type="noConversion"/>
  </si>
  <si>
    <t>경남 창원시 마산합포구 허당로 51</t>
  </si>
  <si>
    <t>실내훈련장 개축 1식</t>
    <phoneticPr fontId="3" type="noConversion"/>
  </si>
  <si>
    <t>윤인혁</t>
    <phoneticPr fontId="2" type="noConversion"/>
  </si>
  <si>
    <t>250-7583</t>
    <phoneticPr fontId="3" type="noConversion"/>
  </si>
  <si>
    <t>월포초 환기개선공사</t>
    <phoneticPr fontId="3" type="noConversion"/>
  </si>
  <si>
    <t>경상남도 창원시 마산합포구 월영북15길 35</t>
    <phoneticPr fontId="3" type="noConversion"/>
  </si>
  <si>
    <t>환기개선공사 1식</t>
    <phoneticPr fontId="3" type="noConversion"/>
  </si>
  <si>
    <t>중리초 환기개선공사</t>
    <phoneticPr fontId="3" type="noConversion"/>
  </si>
  <si>
    <t>경상남도 창원시 마산회원구 내서읍 호계안길 22 중리초등학교</t>
    <phoneticPr fontId="3" type="noConversion"/>
  </si>
  <si>
    <t>팔룡초 환기개선공사</t>
    <phoneticPr fontId="3" type="noConversion"/>
  </si>
  <si>
    <t>경상남도 창원시 마산회원구 학교단지로 31 팔용초등학교</t>
    <phoneticPr fontId="3" type="noConversion"/>
  </si>
  <si>
    <t>태봉고 환기개선공사</t>
    <phoneticPr fontId="3" type="noConversion"/>
  </si>
  <si>
    <t>경남 창원시 마산합포구 진동면 태봉1길 85-32 진동초교태봉분교</t>
    <phoneticPr fontId="3" type="noConversion"/>
  </si>
  <si>
    <t>성지여자고등학교</t>
    <phoneticPr fontId="3" type="noConversion"/>
  </si>
  <si>
    <t>조재성</t>
    <phoneticPr fontId="3" type="noConversion"/>
  </si>
  <si>
    <t>240-8883</t>
    <phoneticPr fontId="3" type="noConversion"/>
  </si>
  <si>
    <t>옥외스탠드 및 내부환경개선공사</t>
    <phoneticPr fontId="3" type="noConversion"/>
  </si>
  <si>
    <t>창원시 마산합포구 완월동 206-1</t>
    <phoneticPr fontId="3" type="noConversion"/>
  </si>
  <si>
    <t>옥외스탠드 및 내부환경개선공사 1식</t>
    <phoneticPr fontId="3" type="noConversion"/>
  </si>
  <si>
    <t>마산지혜의바다도서관</t>
    <phoneticPr fontId="3" type="noConversion"/>
  </si>
  <si>
    <t>운영지원담당</t>
    <phoneticPr fontId="3" type="noConversion"/>
  </si>
  <si>
    <t>박행자</t>
    <phoneticPr fontId="3" type="noConversion"/>
  </si>
  <si>
    <t>252-3862</t>
    <phoneticPr fontId="3" type="noConversion"/>
  </si>
  <si>
    <t>마산지혜의바다도서관 특색자료실(1층) 리모델링 공사</t>
    <phoneticPr fontId="3" type="noConversion"/>
  </si>
  <si>
    <t>창원시 마산회원구 구암북12길 24-1</t>
    <phoneticPr fontId="3" type="noConversion"/>
  </si>
  <si>
    <t>마산제일여자고등학교</t>
    <phoneticPr fontId="3" type="noConversion"/>
  </si>
  <si>
    <t>박외규</t>
    <phoneticPr fontId="3" type="noConversion"/>
  </si>
  <si>
    <t>249-3412</t>
    <phoneticPr fontId="3" type="noConversion"/>
  </si>
  <si>
    <t>마산제일여고 청강다목적관동 외벽 개선공사</t>
    <phoneticPr fontId="3" type="noConversion"/>
  </si>
  <si>
    <t>창원시 마산합포구 고운로 65</t>
    <phoneticPr fontId="3" type="noConversion"/>
  </si>
  <si>
    <t>드라이비트해소 1식(839㎡)</t>
    <phoneticPr fontId="3" type="noConversion"/>
  </si>
  <si>
    <t>한일여자고등학교</t>
    <phoneticPr fontId="3" type="noConversion"/>
  </si>
  <si>
    <t>김도윤</t>
    <phoneticPr fontId="3" type="noConversion"/>
  </si>
  <si>
    <t>070-7860-7211</t>
    <phoneticPr fontId="3" type="noConversion"/>
  </si>
  <si>
    <t>한일여고 체육관 옥상 돔 방수공사</t>
    <phoneticPr fontId="3" type="noConversion"/>
  </si>
  <si>
    <t>창원시 마산회원구 양덕서8길 50</t>
    <phoneticPr fontId="3" type="noConversion"/>
  </si>
  <si>
    <t>하종환</t>
    <phoneticPr fontId="3" type="noConversion"/>
  </si>
  <si>
    <t>070-7860-7210</t>
    <phoneticPr fontId="3" type="noConversion"/>
  </si>
  <si>
    <t>한일여고 운동장 생태공원 조성공사</t>
    <phoneticPr fontId="3" type="noConversion"/>
  </si>
  <si>
    <t>창원시 마산회원구 양덕서8길 51</t>
  </si>
  <si>
    <t>조경공사 1식</t>
    <phoneticPr fontId="3" type="noConversion"/>
  </si>
  <si>
    <t>마산삼진중학교</t>
    <phoneticPr fontId="3" type="noConversion"/>
  </si>
  <si>
    <t>강우규</t>
    <phoneticPr fontId="3" type="noConversion"/>
  </si>
  <si>
    <t>271-2090</t>
    <phoneticPr fontId="3" type="noConversion"/>
  </si>
  <si>
    <t>마산삼진중 운동장 재구조화 사업</t>
    <phoneticPr fontId="3" type="noConversion"/>
  </si>
  <si>
    <t>창원시 마산합포구 진동면 성산길51</t>
    <phoneticPr fontId="3" type="noConversion"/>
  </si>
  <si>
    <t>건축공사 1식</t>
    <phoneticPr fontId="3" type="noConversion"/>
  </si>
  <si>
    <t>통영교육지원청</t>
    <phoneticPr fontId="3" type="noConversion"/>
  </si>
  <si>
    <t>천화옥</t>
    <phoneticPr fontId="3" type="noConversion"/>
  </si>
  <si>
    <t>650-8092</t>
    <phoneticPr fontId="3" type="noConversion"/>
  </si>
  <si>
    <t>진남초 다목적강당전면보수공사</t>
    <phoneticPr fontId="3" type="noConversion"/>
  </si>
  <si>
    <t>전면보수 1식</t>
    <phoneticPr fontId="3" type="noConversion"/>
  </si>
  <si>
    <t>통영고 운동장 환경개선공사</t>
    <phoneticPr fontId="3" type="noConversion"/>
  </si>
  <si>
    <t>통영초 내진보강공사</t>
    <phoneticPr fontId="3" type="noConversion"/>
  </si>
  <si>
    <t>통영고 내진보강공사</t>
    <phoneticPr fontId="3" type="noConversion"/>
  </si>
  <si>
    <t>한산중 본관동 석면철거공사</t>
    <phoneticPr fontId="3" type="noConversion"/>
  </si>
  <si>
    <t>석면철거공사 1식</t>
    <phoneticPr fontId="3" type="noConversion"/>
  </si>
  <si>
    <t>통영교육지원청 자기주도학습지원센터 조성공사</t>
    <phoneticPr fontId="3" type="noConversion"/>
  </si>
  <si>
    <t>통영중학교</t>
    <phoneticPr fontId="3" type="noConversion"/>
  </si>
  <si>
    <t>유태림</t>
    <phoneticPr fontId="3" type="noConversion"/>
  </si>
  <si>
    <t>649-6117</t>
    <phoneticPr fontId="3" type="noConversion"/>
  </si>
  <si>
    <t>배수로 설치 및 아스콘 포장공사</t>
    <phoneticPr fontId="3" type="noConversion"/>
  </si>
  <si>
    <t>배수로설치 1식, 아스콘포장 1식</t>
    <phoneticPr fontId="3" type="noConversion"/>
  </si>
  <si>
    <t>동원중학교</t>
    <phoneticPr fontId="3" type="noConversion"/>
  </si>
  <si>
    <t>천정호</t>
    <phoneticPr fontId="3" type="noConversion"/>
  </si>
  <si>
    <t>640-9752</t>
    <phoneticPr fontId="3" type="noConversion"/>
  </si>
  <si>
    <t>이중창설치공사</t>
    <phoneticPr fontId="3" type="noConversion"/>
  </si>
  <si>
    <t>이중창설치 16실</t>
    <phoneticPr fontId="3" type="noConversion"/>
  </si>
  <si>
    <t xml:space="preserve">2026. 12월 </t>
    <phoneticPr fontId="3" type="noConversion"/>
  </si>
  <si>
    <t>2027. 2월</t>
    <phoneticPr fontId="3" type="noConversion"/>
  </si>
  <si>
    <t>충렬여자고등학교</t>
    <phoneticPr fontId="3" type="noConversion"/>
  </si>
  <si>
    <t>정호준</t>
    <phoneticPr fontId="3" type="noConversion"/>
  </si>
  <si>
    <t>645-4051</t>
    <phoneticPr fontId="3" type="noConversion"/>
  </si>
  <si>
    <t>하동교육지원청</t>
    <phoneticPr fontId="3" type="noConversion"/>
  </si>
  <si>
    <t>김민균</t>
    <phoneticPr fontId="3" type="noConversion"/>
  </si>
  <si>
    <t>880-1982</t>
    <phoneticPr fontId="3" type="noConversion"/>
  </si>
  <si>
    <t>화개초등학교 사면 정비 및 옹벽 설치 공사</t>
    <phoneticPr fontId="3" type="noConversion"/>
  </si>
  <si>
    <t>하동군 화개면 삼신리 594-2</t>
    <phoneticPr fontId="3" type="noConversion"/>
  </si>
  <si>
    <t>옹벽 설치 45m, 사면 정비 및 보강 1식</t>
    <phoneticPr fontId="3" type="noConversion"/>
  </si>
  <si>
    <t>함안교육지원청</t>
    <phoneticPr fontId="3" type="noConversion"/>
  </si>
  <si>
    <t>정은솔</t>
    <phoneticPr fontId="3" type="noConversion"/>
  </si>
  <si>
    <t>580-8093</t>
    <phoneticPr fontId="3" type="noConversion"/>
  </si>
  <si>
    <t>함안교육지원청 내진보강 및 승강기 설치공사</t>
    <phoneticPr fontId="3" type="noConversion"/>
  </si>
  <si>
    <t>함안군 가야읍 말산리 257</t>
    <phoneticPr fontId="3" type="noConversion"/>
  </si>
  <si>
    <t>내진외부보강 6개소, 내진전단벽 개소, 승강기 설치 1개소</t>
    <phoneticPr fontId="3" type="noConversion"/>
  </si>
  <si>
    <t>칠성중학교</t>
    <phoneticPr fontId="3" type="noConversion"/>
  </si>
  <si>
    <t>구양건</t>
    <phoneticPr fontId="3" type="noConversion"/>
  </si>
  <si>
    <t>587-5007</t>
    <phoneticPr fontId="3" type="noConversion"/>
  </si>
  <si>
    <t>학교급식 환기개선 공사</t>
    <phoneticPr fontId="3" type="noConversion"/>
  </si>
  <si>
    <t>함안군 칠서면 삼칠로 1303</t>
    <phoneticPr fontId="3" type="noConversion"/>
  </si>
  <si>
    <t xml:space="preserve">함양교육지원청 </t>
    <phoneticPr fontId="3" type="noConversion"/>
  </si>
  <si>
    <t>허학도</t>
    <phoneticPr fontId="3" type="noConversion"/>
  </si>
  <si>
    <t>960-2791</t>
    <phoneticPr fontId="3" type="noConversion"/>
  </si>
  <si>
    <t>경상남도교육청 함양도서관 이전 신축공사</t>
    <phoneticPr fontId="3" type="noConversion"/>
  </si>
  <si>
    <t>경상남도 함양군 함양읍 함양로 1157-2번지 외 4필지</t>
    <phoneticPr fontId="3" type="noConversion"/>
  </si>
  <si>
    <t>신축공사 1식</t>
    <phoneticPr fontId="3" type="noConversion"/>
  </si>
  <si>
    <t>박영철</t>
    <phoneticPr fontId="3" type="noConversion"/>
  </si>
  <si>
    <t>960-2792</t>
    <phoneticPr fontId="3" type="noConversion"/>
  </si>
  <si>
    <t>마천중학교 교실천장교체 공사</t>
    <phoneticPr fontId="3" type="noConversion"/>
  </si>
  <si>
    <t>경상남도 함양군 마천로 마천삼정로 108</t>
    <phoneticPr fontId="3" type="noConversion"/>
  </si>
  <si>
    <t>천장교체공사 1식</t>
    <phoneticPr fontId="3" type="noConversion"/>
  </si>
  <si>
    <t>합천교육지원청</t>
    <phoneticPr fontId="3" type="noConversion"/>
  </si>
  <si>
    <t>행정지원과</t>
  </si>
  <si>
    <t>이선호</t>
    <phoneticPr fontId="3" type="noConversion"/>
  </si>
  <si>
    <t>930-7101</t>
    <phoneticPr fontId="3" type="noConversion"/>
  </si>
  <si>
    <t>건축(청사)</t>
    <phoneticPr fontId="3" type="noConversion"/>
  </si>
  <si>
    <t>합천교육지원청 제2통합관사 신축공사</t>
    <phoneticPr fontId="3" type="noConversion"/>
  </si>
  <si>
    <t>합천군 합천읍 황강체육공원로 54</t>
    <phoneticPr fontId="3" type="noConversion"/>
  </si>
  <si>
    <t>통합관사 신축 560㎡</t>
    <phoneticPr fontId="3" type="noConversion"/>
  </si>
  <si>
    <t>대병중학교</t>
    <phoneticPr fontId="3" type="noConversion"/>
  </si>
  <si>
    <t>박형득</t>
    <phoneticPr fontId="3" type="noConversion"/>
  </si>
  <si>
    <t>933-7059</t>
    <phoneticPr fontId="3" type="noConversion"/>
  </si>
  <si>
    <t>대병중학교 승강기 설치공사</t>
    <phoneticPr fontId="3" type="noConversion"/>
  </si>
  <si>
    <t>합천군 대병면 신성동길 53-16</t>
    <phoneticPr fontId="3" type="noConversion"/>
  </si>
  <si>
    <t>승강기 설치공사 1식</t>
    <phoneticPr fontId="3" type="noConversion"/>
  </si>
  <si>
    <t>박믿음</t>
    <phoneticPr fontId="3" type="noConversion"/>
  </si>
  <si>
    <t>930-7102</t>
    <phoneticPr fontId="3" type="noConversion"/>
  </si>
  <si>
    <t>삼가초등학교 교실천장교체공사</t>
    <phoneticPr fontId="3" type="noConversion"/>
  </si>
  <si>
    <t>합천군 삼가면 소오길 12</t>
    <phoneticPr fontId="3" type="noConversion"/>
  </si>
  <si>
    <t>합천초등학교</t>
    <phoneticPr fontId="3" type="noConversion"/>
  </si>
  <si>
    <t>허지연</t>
    <phoneticPr fontId="3" type="noConversion"/>
  </si>
  <si>
    <t>933-2140</t>
    <phoneticPr fontId="3" type="noConversion"/>
  </si>
  <si>
    <t>합천초등학교 육상트랙조성공사</t>
    <phoneticPr fontId="3" type="noConversion"/>
  </si>
  <si>
    <t>합천군 합천읍 죽죽길 3</t>
    <phoneticPr fontId="3" type="noConversion"/>
  </si>
  <si>
    <t>육상트랙조성 1식</t>
    <phoneticPr fontId="3" type="noConversion"/>
  </si>
  <si>
    <t>경상남도교육청 학생교육원</t>
    <phoneticPr fontId="3" type="noConversion"/>
  </si>
  <si>
    <t>운영지원과</t>
    <phoneticPr fontId="3" type="noConversion"/>
  </si>
  <si>
    <t>양동근</t>
    <phoneticPr fontId="3" type="noConversion"/>
  </si>
  <si>
    <t>574-0100</t>
    <phoneticPr fontId="3" type="noConversion"/>
  </si>
  <si>
    <t>학생교육원 학생골프교육장 환경개선공사</t>
    <phoneticPr fontId="3" type="noConversion"/>
  </si>
  <si>
    <t>의령군 가례면 가례로747-38</t>
    <phoneticPr fontId="3" type="noConversion"/>
  </si>
  <si>
    <t>천장철거 및 교체
(2,488㎡)</t>
    <phoneticPr fontId="3" type="noConversion"/>
  </si>
  <si>
    <t>건설도로과</t>
  </si>
  <si>
    <t>225-4545</t>
  </si>
  <si>
    <t>무동~무곡간 연결도로 개설공사(대로3-35호선)</t>
    <phoneticPr fontId="3" type="noConversion"/>
  </si>
  <si>
    <t xml:space="preserve"> 의창구 북면
무동리~무곡리 일원</t>
  </si>
  <si>
    <t>도로개설
L=440, B=25m</t>
  </si>
  <si>
    <t>교통정책과</t>
  </si>
  <si>
    <t>하태영</t>
  </si>
  <si>
    <t>225-3785</t>
  </si>
  <si>
    <t>캠핑카 전용주차장(마산합포구) 조성사업</t>
  </si>
  <si>
    <t xml:space="preserve"> 마산합포구
 예곡동 113번지 일원</t>
  </si>
  <si>
    <t>주차장 조성 1식(54면)</t>
  </si>
  <si>
    <t>내서읍 화물자동차 공영차고지 조성사업</t>
    <phoneticPr fontId="3" type="noConversion"/>
  </si>
  <si>
    <t xml:space="preserve"> 마산회원구 내서읍 
원계리 388번지 일원</t>
    <phoneticPr fontId="3" type="noConversion"/>
  </si>
  <si>
    <t>주차장 조성 1식(336면)</t>
  </si>
  <si>
    <t>2026. 1</t>
    <phoneticPr fontId="3" type="noConversion"/>
  </si>
  <si>
    <t>225-3714</t>
    <phoneticPr fontId="3" type="noConversion"/>
  </si>
  <si>
    <t>충무지구 도시재생 뉴딜사업(경제창업문화플랫폼)</t>
    <phoneticPr fontId="3" type="noConversion"/>
  </si>
  <si>
    <t xml:space="preserve"> 진해구
 제황산동 25-348</t>
  </si>
  <si>
    <t>지상1층(4.83m), 
연면적 48.30㎡</t>
    <phoneticPr fontId="3" type="noConversion"/>
  </si>
  <si>
    <t>26년 노무단가 등 반영 후
 공사비 확정 에정</t>
    <phoneticPr fontId="3" type="noConversion"/>
  </si>
  <si>
    <t xml:space="preserve"> 진해구
 제황산동 28-305</t>
  </si>
  <si>
    <t>지상1층(6.31m),
연면적 45.63㎡</t>
    <phoneticPr fontId="3" type="noConversion"/>
  </si>
  <si>
    <t>마산하수센터</t>
    <phoneticPr fontId="3" type="noConversion"/>
  </si>
  <si>
    <t>도상찬</t>
    <phoneticPr fontId="3" type="noConversion"/>
  </si>
  <si>
    <t>225-4254</t>
    <phoneticPr fontId="3" type="noConversion"/>
  </si>
  <si>
    <t>하수</t>
    <phoneticPr fontId="3" type="noConversion"/>
  </si>
  <si>
    <t>진동처 일원 진북일반산단 폐수관로 정비공사</t>
    <phoneticPr fontId="3" type="noConversion"/>
  </si>
  <si>
    <t xml:space="preserve"> 마산합포구 
진동천 일원</t>
  </si>
  <si>
    <t>비굴착보수(D300~400)
320m</t>
    <phoneticPr fontId="3" type="noConversion"/>
  </si>
  <si>
    <t>마산합포구
안전건설과</t>
    <phoneticPr fontId="3" type="noConversion"/>
  </si>
  <si>
    <t>전명훈</t>
    <phoneticPr fontId="3" type="noConversion"/>
  </si>
  <si>
    <t>230-4646</t>
    <phoneticPr fontId="3" type="noConversion"/>
  </si>
  <si>
    <t>메트로1단지~가고파초등학교 간 노후보도 정비사업</t>
    <phoneticPr fontId="3" type="noConversion"/>
  </si>
  <si>
    <t xml:space="preserve"> 마산회원구 관내</t>
  </si>
  <si>
    <t>노후 보도블럭 교체 A=2,400㎡(B=6m, L=400m)</t>
    <phoneticPr fontId="3" type="noConversion"/>
  </si>
  <si>
    <t>김민진</t>
    <phoneticPr fontId="3" type="noConversion"/>
  </si>
  <si>
    <t>220-4633</t>
    <phoneticPr fontId="3" type="noConversion"/>
  </si>
  <si>
    <t>진동 고현~죽전마을(소로 1-166호선) 도로 확장공사</t>
    <phoneticPr fontId="3" type="noConversion"/>
  </si>
  <si>
    <t xml:space="preserve"> 마산합포구 진동면
 고현마을 일원</t>
    <phoneticPr fontId="3" type="noConversion"/>
  </si>
  <si>
    <t>도로확장
L=486m, B=5.0→10.0m</t>
    <phoneticPr fontId="3" type="noConversion"/>
  </si>
  <si>
    <t>신소이</t>
    <phoneticPr fontId="3" type="noConversion"/>
  </si>
  <si>
    <t>220-4645</t>
    <phoneticPr fontId="3" type="noConversion"/>
  </si>
  <si>
    <t>현동교차로 일원 국도 재포장공사</t>
    <phoneticPr fontId="3" type="noConversion"/>
  </si>
  <si>
    <t xml:space="preserve"> 마산합포구
 예곡동 130 일원</t>
    <phoneticPr fontId="3" type="noConversion"/>
  </si>
  <si>
    <t>도로재포장
L=1,510m, B=3.5~7m</t>
    <phoneticPr fontId="3" type="noConversion"/>
  </si>
  <si>
    <t>청량산터널 일원 도로 재포장공사</t>
    <phoneticPr fontId="3" type="noConversion"/>
  </si>
  <si>
    <t>마산합포구 
예곡동 88-5 일원</t>
    <phoneticPr fontId="3" type="noConversion"/>
  </si>
  <si>
    <t>도로재포장
L=715m, B=7m</t>
    <phoneticPr fontId="3" type="noConversion"/>
  </si>
  <si>
    <t>김지용</t>
    <phoneticPr fontId="3" type="noConversion"/>
  </si>
  <si>
    <t>220-4655</t>
    <phoneticPr fontId="3" type="noConversion"/>
  </si>
  <si>
    <t>농업기반시설 유지관리 연간단가</t>
    <phoneticPr fontId="3" type="noConversion"/>
  </si>
  <si>
    <t xml:space="preserve"> 마산합포구 일원</t>
  </si>
  <si>
    <t>마산합포구 전역 
농로 정비 등</t>
    <phoneticPr fontId="3" type="noConversion"/>
  </si>
  <si>
    <t>정곡저수지 제방보강공사</t>
    <phoneticPr fontId="3" type="noConversion"/>
  </si>
  <si>
    <t xml:space="preserve"> 마산합포구 진북면
 인곡리 294-7 일원</t>
    <phoneticPr fontId="3" type="noConversion"/>
  </si>
  <si>
    <t>저수지 보수공사 1식</t>
    <phoneticPr fontId="3" type="noConversion"/>
  </si>
  <si>
    <t>고재준</t>
    <phoneticPr fontId="3" type="noConversion"/>
  </si>
  <si>
    <t>220-4659</t>
    <phoneticPr fontId="3" type="noConversion"/>
  </si>
  <si>
    <t>회원천 정비공사</t>
    <phoneticPr fontId="3" type="noConversion"/>
  </si>
  <si>
    <t>마산회워구 
회원천 일원</t>
    <phoneticPr fontId="3" type="noConversion"/>
  </si>
  <si>
    <t>회원천 정비 1식</t>
    <phoneticPr fontId="3" type="noConversion"/>
  </si>
  <si>
    <t>지방하천(소하천) 시설물 유지관리 연간단가</t>
    <phoneticPr fontId="3" type="noConversion"/>
  </si>
  <si>
    <t>마산합포구 전역 
하천 석축 정비 등</t>
    <phoneticPr fontId="3" type="noConversion"/>
  </si>
  <si>
    <t>마산회원구
경제교통과</t>
    <phoneticPr fontId="3" type="noConversion"/>
  </si>
  <si>
    <t>이광현</t>
    <phoneticPr fontId="3" type="noConversion"/>
  </si>
  <si>
    <t>230-4455</t>
  </si>
  <si>
    <t>주차장시설</t>
    <phoneticPr fontId="3" type="noConversion"/>
  </si>
  <si>
    <t>양덕2동 공영주차장 조성공사</t>
    <phoneticPr fontId="3" type="noConversion"/>
  </si>
  <si>
    <t xml:space="preserve"> 마산회원구
 양덕동 60-6 일원</t>
    <phoneticPr fontId="3" type="noConversion"/>
  </si>
  <si>
    <t>노외주차장 조성 
A=996㎡</t>
    <phoneticPr fontId="3" type="noConversion"/>
  </si>
  <si>
    <t>이광현</t>
  </si>
  <si>
    <t>내서 안곡마을 공영주차장 조성공사</t>
    <phoneticPr fontId="3" type="noConversion"/>
  </si>
  <si>
    <t xml:space="preserve"> 마산회원구 
양덕동 60-6 일원</t>
    <phoneticPr fontId="3" type="noConversion"/>
  </si>
  <si>
    <t>노외주차장 조성 
A=1,284㎡</t>
    <phoneticPr fontId="3" type="noConversion"/>
  </si>
  <si>
    <t>주차장시설</t>
  </si>
  <si>
    <t>회원1동 공영주차장 조성공사</t>
    <phoneticPr fontId="3" type="noConversion"/>
  </si>
  <si>
    <t>노외주차장 조성 
A=725㎡</t>
    <phoneticPr fontId="3" type="noConversion"/>
  </si>
  <si>
    <t>이형민</t>
    <phoneticPr fontId="3" type="noConversion"/>
  </si>
  <si>
    <t>230-4449</t>
  </si>
  <si>
    <t>삼계초등학교 어린이보호구역 정비공사</t>
  </si>
  <si>
    <t xml:space="preserve"> 마산회원구 내서읍 
삼계로36</t>
    <phoneticPr fontId="3" type="noConversion"/>
  </si>
  <si>
    <t>도로재포장, 미끄럼방지포장 L=160m B=18m</t>
  </si>
  <si>
    <t>마산회원구
안전건설과</t>
    <phoneticPr fontId="3" type="noConversion"/>
  </si>
  <si>
    <t>박중훈</t>
    <phoneticPr fontId="3" type="noConversion"/>
  </si>
  <si>
    <t>230-4633</t>
  </si>
  <si>
    <t>안성마을 소로2-31호선 개설공사</t>
    <phoneticPr fontId="3" type="noConversion"/>
  </si>
  <si>
    <t>마산회원구 내서읍
안성리 517번지 일원</t>
    <phoneticPr fontId="3" type="noConversion"/>
  </si>
  <si>
    <t>도로 개설
L=97m, B=8m</t>
    <phoneticPr fontId="3" type="noConversion"/>
  </si>
  <si>
    <t>평성마을 소로2-25호선 개설공사</t>
    <phoneticPr fontId="3" type="noConversion"/>
  </si>
  <si>
    <t>마산회원구 내서읍 
평성리 277-1번지 일원</t>
    <phoneticPr fontId="3" type="noConversion"/>
  </si>
  <si>
    <t>도로 개설
L=65m, B=8m</t>
    <phoneticPr fontId="3" type="noConversion"/>
  </si>
  <si>
    <t xml:space="preserve">2026. 6. </t>
    <phoneticPr fontId="3" type="noConversion"/>
  </si>
  <si>
    <t>230-4644</t>
    <phoneticPr fontId="3" type="noConversion"/>
  </si>
  <si>
    <t>탄소중립, 고효율 가로등 LED 조명 교체</t>
    <phoneticPr fontId="3" type="noConversion"/>
  </si>
  <si>
    <t>마산회원구 관내</t>
    <phoneticPr fontId="3" type="noConversion"/>
  </si>
  <si>
    <t xml:space="preserve">고효율 LED 조명 교체 </t>
    <phoneticPr fontId="3" type="noConversion"/>
  </si>
  <si>
    <t>전용준</t>
    <phoneticPr fontId="3" type="noConversion"/>
  </si>
  <si>
    <t>230-4643</t>
    <phoneticPr fontId="3" type="noConversion"/>
  </si>
  <si>
    <t>봉암교 내진보강 및 보수보강공사</t>
    <phoneticPr fontId="3" type="noConversion"/>
  </si>
  <si>
    <t>마산회원구
봉암동 84일원</t>
    <phoneticPr fontId="3" type="noConversion"/>
  </si>
  <si>
    <t>교량 받침 교체 196개소 및 보수보강 1식</t>
    <phoneticPr fontId="3" type="noConversion"/>
  </si>
  <si>
    <t>선제적 재해예방, 하천정비사업 추진</t>
    <phoneticPr fontId="3" type="noConversion"/>
  </si>
  <si>
    <t>마산회원구 내서읍 감천리 338-3~804-1번지 일원</t>
    <phoneticPr fontId="3" type="noConversion"/>
  </si>
  <si>
    <t>하상준설 V=5,000㎥</t>
    <phoneticPr fontId="3" type="noConversion"/>
  </si>
  <si>
    <t>차동혁</t>
    <phoneticPr fontId="3" type="noConversion"/>
  </si>
  <si>
    <t>230-4656</t>
    <phoneticPr fontId="3" type="noConversion"/>
  </si>
  <si>
    <t>저수지 보강</t>
    <phoneticPr fontId="3" type="noConversion"/>
  </si>
  <si>
    <t>안성저수지 및 평성저수지 보수보강공사</t>
    <phoneticPr fontId="3" type="noConversion"/>
  </si>
  <si>
    <t>마산회원구 내서읍 안성리 437 ,평성리 595 일원</t>
    <phoneticPr fontId="3" type="noConversion"/>
  </si>
  <si>
    <t xml:space="preserve"> 성토, 배수로공사 등</t>
    <phoneticPr fontId="3" type="noConversion"/>
  </si>
  <si>
    <t>김재용</t>
    <phoneticPr fontId="3" type="noConversion"/>
  </si>
  <si>
    <t>230-4653</t>
    <phoneticPr fontId="3" type="noConversion"/>
  </si>
  <si>
    <t>옥수소하천 정비공사</t>
    <phoneticPr fontId="3" type="noConversion"/>
  </si>
  <si>
    <t>박정배</t>
    <phoneticPr fontId="3" type="noConversion"/>
  </si>
  <si>
    <t>230-4648</t>
    <phoneticPr fontId="3" type="noConversion"/>
  </si>
  <si>
    <t>도로포장 유지보수공사(연간단가)</t>
    <phoneticPr fontId="3" type="noConversion"/>
  </si>
  <si>
    <t>도로포장 유지보수공사</t>
    <phoneticPr fontId="3" type="noConversion"/>
  </si>
  <si>
    <t>도로구조물 유지보수공사(연간단가)</t>
    <phoneticPr fontId="3" type="noConversion"/>
  </si>
  <si>
    <t>도로구조물 유지보수공사</t>
    <phoneticPr fontId="3" type="noConversion"/>
  </si>
  <si>
    <t>도로시설물 유지보수공사(연간단가)</t>
    <phoneticPr fontId="3" type="noConversion"/>
  </si>
  <si>
    <t>도로시설물 유지보수공사</t>
    <phoneticPr fontId="3" type="noConversion"/>
  </si>
  <si>
    <t>이면도로 재포장 공사</t>
    <phoneticPr fontId="3" type="noConversion"/>
  </si>
  <si>
    <t>주요도로 재포장 공사</t>
    <phoneticPr fontId="3" type="noConversion"/>
  </si>
  <si>
    <t>성산구 
산림농정과</t>
    <phoneticPr fontId="3" type="noConversion"/>
  </si>
  <si>
    <t>장주원</t>
    <phoneticPr fontId="3" type="noConversion"/>
  </si>
  <si>
    <t>272-4663</t>
    <phoneticPr fontId="3" type="noConversion"/>
  </si>
  <si>
    <t>불모산 저수지 산책로 조성사업(발전소 주변지역 지원사업)</t>
    <phoneticPr fontId="3" type="noConversion"/>
  </si>
  <si>
    <t xml:space="preserve"> 성산구 불모산동 산222 
일원(불모산저수지)</t>
    <phoneticPr fontId="3" type="noConversion"/>
  </si>
  <si>
    <t>산책로 조성 
L=408m, B=2.0m</t>
    <phoneticPr fontId="3" type="noConversion"/>
  </si>
  <si>
    <t>정선영</t>
    <phoneticPr fontId="3" type="noConversion"/>
  </si>
  <si>
    <t>272-4505</t>
  </si>
  <si>
    <t>올림픽공원 축구장 노후시설 정비공사</t>
    <phoneticPr fontId="3" type="noConversion"/>
  </si>
  <si>
    <t>성산구 중앙동 119</t>
    <phoneticPr fontId="3" type="noConversion"/>
  </si>
  <si>
    <t>A=6,636㎡</t>
    <phoneticPr fontId="3" type="noConversion"/>
  </si>
  <si>
    <t>여우비 어린이공원 환경개선공사</t>
    <phoneticPr fontId="3" type="noConversion"/>
  </si>
  <si>
    <t xml:space="preserve">성산구 중앙동 20-2 </t>
    <phoneticPr fontId="3" type="noConversion"/>
  </si>
  <si>
    <t>A=5,403㎡</t>
    <phoneticPr fontId="3" type="noConversion"/>
  </si>
  <si>
    <t>올림픽공원 야구장 노후시설 정비</t>
    <phoneticPr fontId="3" type="noConversion"/>
  </si>
  <si>
    <t>A=500㎡</t>
    <phoneticPr fontId="3" type="noConversion"/>
  </si>
  <si>
    <t>천영민</t>
    <phoneticPr fontId="3" type="noConversion"/>
  </si>
  <si>
    <t>272-4506</t>
  </si>
  <si>
    <t>용지공원 포정사 보행환경 개선공사</t>
    <phoneticPr fontId="3" type="noConversion"/>
  </si>
  <si>
    <t>성산구 신월동 98</t>
    <phoneticPr fontId="3" type="noConversion"/>
  </si>
  <si>
    <t>L=200m</t>
    <phoneticPr fontId="3" type="noConversion"/>
  </si>
  <si>
    <t>김화정</t>
    <phoneticPr fontId="3" type="noConversion"/>
  </si>
  <si>
    <t>272-4509</t>
  </si>
  <si>
    <t>남산녹지공원 축구장 노후시설 정비</t>
    <phoneticPr fontId="3" type="noConversion"/>
  </si>
  <si>
    <t>성산구 가음동 28</t>
    <phoneticPr fontId="3" type="noConversion"/>
  </si>
  <si>
    <t xml:space="preserve">A=8,470㎡ </t>
    <phoneticPr fontId="3" type="noConversion"/>
  </si>
  <si>
    <t>시설공사1과</t>
    <phoneticPr fontId="3" type="noConversion"/>
  </si>
  <si>
    <t>조성래</t>
    <phoneticPr fontId="3" type="noConversion"/>
  </si>
  <si>
    <t>225-5293</t>
    <phoneticPr fontId="3" type="noConversion"/>
  </si>
  <si>
    <t>시민생활체육관 시설개선 전기공사</t>
    <phoneticPr fontId="3" type="noConversion"/>
  </si>
  <si>
    <t>성산구 원이대로 692, 
시민생활체육관</t>
    <phoneticPr fontId="3" type="noConversion"/>
  </si>
  <si>
    <t>전기설비 개선 1식</t>
    <phoneticPr fontId="3" type="noConversion"/>
  </si>
  <si>
    <t>225-5296</t>
    <phoneticPr fontId="3" type="noConversion"/>
  </si>
  <si>
    <t>창원실내체육관 전광판 교체공사</t>
    <phoneticPr fontId="3" type="noConversion"/>
  </si>
  <si>
    <t>성산구 원이대로 450, 창원스포츠파크 실내체육관</t>
    <phoneticPr fontId="3" type="noConversion"/>
  </si>
  <si>
    <t xml:space="preserve"> 전광판 교체 1식</t>
    <phoneticPr fontId="3" type="noConversion"/>
  </si>
  <si>
    <t>정민호</t>
    <phoneticPr fontId="3" type="noConversion"/>
  </si>
  <si>
    <t>마산야구장 시설개선(전광판 교체) 전기공사</t>
    <phoneticPr fontId="3" type="noConversion"/>
  </si>
  <si>
    <t>마산회원구 삼호로 63,
 마산야구센터 내</t>
    <phoneticPr fontId="3" type="noConversion"/>
  </si>
  <si>
    <t>전광판 교체 1식</t>
    <phoneticPr fontId="3" type="noConversion"/>
  </si>
  <si>
    <t>225-5101</t>
    <phoneticPr fontId="3" type="noConversion"/>
  </si>
  <si>
    <t>마산회원소방서 건립공사</t>
    <phoneticPr fontId="3" type="noConversion"/>
  </si>
  <si>
    <t xml:space="preserve"> 마산회원구 
두척동 283 일원</t>
    <phoneticPr fontId="3" type="noConversion"/>
  </si>
  <si>
    <t>연면적 4,997㎡ 
(지하1층, 지상4층)</t>
    <phoneticPr fontId="3" type="noConversion"/>
  </si>
  <si>
    <t>2028.8.</t>
    <phoneticPr fontId="3" type="noConversion"/>
  </si>
  <si>
    <t>225-5471</t>
    <phoneticPr fontId="3" type="noConversion"/>
  </si>
  <si>
    <t>창원특례시 평생학습관 인테리어 공사</t>
    <phoneticPr fontId="3" type="noConversion"/>
  </si>
  <si>
    <t xml:space="preserve"> 의창구 우곡로 162</t>
  </si>
  <si>
    <t>연면적 3,556㎡ 
(지상4층)</t>
    <phoneticPr fontId="3" type="noConversion"/>
  </si>
  <si>
    <t xml:space="preserve"> 재활용센터 노후시설 리모델링 공사</t>
  </si>
  <si>
    <t xml:space="preserve"> 진해구 동진로 44</t>
  </si>
  <si>
    <t>연면적 1,461㎡ 
(지하1, 지상3층)</t>
    <phoneticPr fontId="3" type="noConversion"/>
  </si>
  <si>
    <t>225-5251</t>
    <phoneticPr fontId="3" type="noConversion"/>
  </si>
  <si>
    <t>노유자시설(경로당)</t>
    <phoneticPr fontId="3" type="noConversion"/>
  </si>
  <si>
    <t>정병산 경로당 건립</t>
    <phoneticPr fontId="3" type="noConversion"/>
  </si>
  <si>
    <t xml:space="preserve"> 의창구 사림동 4-13</t>
  </si>
  <si>
    <t>지상1층, 연면적 135㎡내외</t>
    <phoneticPr fontId="3" type="noConversion"/>
  </si>
  <si>
    <t>2026. 7</t>
    <phoneticPr fontId="3" type="noConversion"/>
  </si>
  <si>
    <t>명동2지구 경로당 건립</t>
    <phoneticPr fontId="3" type="noConversion"/>
  </si>
  <si>
    <t xml:space="preserve"> 명동 29번지 일원</t>
  </si>
  <si>
    <t>지상1층, 연면적 165㎡내외</t>
    <phoneticPr fontId="3" type="noConversion"/>
  </si>
  <si>
    <t>건축,구조</t>
    <phoneticPr fontId="3" type="noConversion"/>
  </si>
  <si>
    <t>사파동행정복지센터 내진보강공사</t>
    <phoneticPr fontId="3" type="noConversion"/>
  </si>
  <si>
    <t xml:space="preserve"> 성산구 대암로 109</t>
  </si>
  <si>
    <t>철골외부부착 및 철판보강</t>
    <phoneticPr fontId="3" type="noConversion"/>
  </si>
  <si>
    <t>신월테니스장 시설개선공사</t>
    <phoneticPr fontId="3" type="noConversion"/>
  </si>
  <si>
    <t xml:space="preserve"> 성산구 
신월동 34번지 일원</t>
    <phoneticPr fontId="3" type="noConversion"/>
  </si>
  <si>
    <t>하드코트 조성 1식
(A=1,040㎡)</t>
    <phoneticPr fontId="3" type="noConversion"/>
  </si>
  <si>
    <t>기존</t>
    <phoneticPr fontId="3" type="noConversion"/>
  </si>
  <si>
    <t>마산합포도서관 천장(2차) 정비공사</t>
  </si>
  <si>
    <t xml:space="preserve"> 마산합포구 
월영동16길 22</t>
    <phoneticPr fontId="3" type="noConversion"/>
  </si>
  <si>
    <t>마산합포도서관 3층 천장 632.3㎡</t>
    <phoneticPr fontId="3" type="noConversion"/>
  </si>
  <si>
    <t>2026. 9.
(준공 예정)</t>
    <phoneticPr fontId="3" type="noConversion"/>
  </si>
  <si>
    <t>225-6841</t>
    <phoneticPr fontId="3" type="noConversion"/>
  </si>
  <si>
    <t>관광휴게시설</t>
    <phoneticPr fontId="3" type="noConversion"/>
  </si>
  <si>
    <t>진해박물관 내진보강공사</t>
    <phoneticPr fontId="3" type="noConversion"/>
  </si>
  <si>
    <t xml:space="preserve"> 진해구 중원동로 52</t>
  </si>
  <si>
    <t>26. 하반기</t>
    <phoneticPr fontId="3" type="noConversion"/>
  </si>
  <si>
    <t>27. 상반기</t>
    <phoneticPr fontId="3" type="noConversion"/>
  </si>
  <si>
    <t>청소년 복합놀이 문화공간 조성 사업</t>
    <phoneticPr fontId="3" type="noConversion"/>
  </si>
  <si>
    <t xml:space="preserve"> 성산구 두대로 97, 
늘푸른전당</t>
    <phoneticPr fontId="3" type="noConversion"/>
  </si>
  <si>
    <t>1층 내부시설 개선</t>
    <phoneticPr fontId="3" type="noConversion"/>
  </si>
  <si>
    <t>27. 하반기</t>
    <phoneticPr fontId="3" type="noConversion"/>
  </si>
  <si>
    <t>마산야구센터 수영장 시설개선공사</t>
    <phoneticPr fontId="3" type="noConversion"/>
  </si>
  <si>
    <t xml:space="preserve"> 마산회원구 삼호로 63, 마산실내체육관 수영장</t>
  </si>
  <si>
    <t>수영장 상부 슬라브 보강, 
환기시스템 설치 등</t>
    <phoneticPr fontId="3" type="noConversion"/>
  </si>
  <si>
    <t>_</t>
    <phoneticPr fontId="3" type="noConversion"/>
  </si>
  <si>
    <t>서원곡씨름장 시설개선공사</t>
    <phoneticPr fontId="3" type="noConversion"/>
  </si>
  <si>
    <t xml:space="preserve"> 마산합포구 서원곡1길 19, 서원곡씨름장</t>
  </si>
  <si>
    <t>주요 구조부재 보강, 
환경개선공사 등</t>
    <phoneticPr fontId="3" type="noConversion"/>
  </si>
  <si>
    <t>시민생활체육관 노후시설 개보수공사</t>
    <phoneticPr fontId="3" type="noConversion"/>
  </si>
  <si>
    <t xml:space="preserve"> 성산구 원이대로 692, 
시민생활체육관</t>
    <phoneticPr fontId="3" type="noConversion"/>
  </si>
  <si>
    <t>수영장 수조타일 교체 등</t>
    <phoneticPr fontId="3" type="noConversion"/>
  </si>
  <si>
    <t>225-6341</t>
    <phoneticPr fontId="3" type="noConversion"/>
  </si>
  <si>
    <t>덕산파크골프장 조성사업</t>
    <phoneticPr fontId="3" type="noConversion"/>
  </si>
  <si>
    <t xml:space="preserve"> 의창구 동읍 
용잠리 68-1 일원</t>
  </si>
  <si>
    <t>파크골프장 조성36홀
(A=46,498㎡)</t>
    <phoneticPr fontId="3" type="noConversion"/>
  </si>
  <si>
    <t>2026 .7</t>
    <phoneticPr fontId="3" type="noConversion"/>
  </si>
  <si>
    <t>우산동 파크골프장 조성사업</t>
    <phoneticPr fontId="3" type="noConversion"/>
  </si>
  <si>
    <t xml:space="preserve"> 마산합포구 
우산동 194-1번지 일원</t>
  </si>
  <si>
    <t>파크골프장 조성9홀
(A=9,000㎡)</t>
    <phoneticPr fontId="3" type="noConversion"/>
  </si>
  <si>
    <t>동읍 자여 체육시설 조성사업</t>
    <phoneticPr fontId="3" type="noConversion"/>
  </si>
  <si>
    <t xml:space="preserve"> 의창구 동읍 
단계리 223번지 일원</t>
  </si>
  <si>
    <t>체육시설 조성 1식
(A=18,220㎡)</t>
    <phoneticPr fontId="3" type="noConversion"/>
  </si>
  <si>
    <t>성주테니스장 시설개선공사</t>
    <phoneticPr fontId="3" type="noConversion"/>
  </si>
  <si>
    <t xml:space="preserve"> 성산구 
천선동 1214-4번지 일원</t>
    <phoneticPr fontId="3" type="noConversion"/>
  </si>
  <si>
    <t>테니스장 설치 1면
(A=600㎡)</t>
    <phoneticPr fontId="3" type="noConversion"/>
  </si>
  <si>
    <t>의창구
안전건설과</t>
    <phoneticPr fontId="3" type="noConversion"/>
  </si>
  <si>
    <t>박진희</t>
    <phoneticPr fontId="3" type="noConversion"/>
  </si>
  <si>
    <t>212-4633</t>
    <phoneticPr fontId="3" type="noConversion"/>
  </si>
  <si>
    <t>대산면 군도3호선(용등마을) 확장공사</t>
    <phoneticPr fontId="3" type="noConversion"/>
  </si>
  <si>
    <t>의창구 동읍 대산면 
우암리 23-5번지 일원</t>
    <phoneticPr fontId="3" type="noConversion"/>
  </si>
  <si>
    <t>도로확장
L=70m, B=8.0m</t>
    <phoneticPr fontId="3" type="noConversion"/>
  </si>
  <si>
    <t>동읍 금산리 농어촌도로(농도313호선) 개설공사</t>
    <phoneticPr fontId="3" type="noConversion"/>
  </si>
  <si>
    <t xml:space="preserve"> 의창구 동읍 
금산리 645-3번지 일원</t>
    <phoneticPr fontId="3" type="noConversion"/>
  </si>
  <si>
    <t>도로확장 및 개설
L=193.7m, B=5.0m</t>
    <phoneticPr fontId="3" type="noConversion"/>
  </si>
  <si>
    <t>동정동 소로3-270호선 도로개설 공사</t>
    <phoneticPr fontId="3" type="noConversion"/>
  </si>
  <si>
    <t xml:space="preserve"> 의창구 
동정동 96-1번지 일원</t>
    <phoneticPr fontId="3" type="noConversion"/>
  </si>
  <si>
    <t>도로개설
L=261m, B=6.0m</t>
    <phoneticPr fontId="3" type="noConversion"/>
  </si>
  <si>
    <t>강미옥</t>
    <phoneticPr fontId="3" type="noConversion"/>
  </si>
  <si>
    <t>212-4653</t>
    <phoneticPr fontId="3" type="noConversion"/>
  </si>
  <si>
    <t>동읍 봉산리 482-2번지 구거정비공사</t>
    <phoneticPr fontId="3" type="noConversion"/>
  </si>
  <si>
    <t xml:space="preserve"> 의창구 동읍 
봉산리 482-2번지</t>
    <phoneticPr fontId="3" type="noConversion"/>
  </si>
  <si>
    <t>구거 정비 L=340m</t>
    <phoneticPr fontId="3" type="noConversion"/>
  </si>
  <si>
    <t>이민준</t>
    <phoneticPr fontId="3" type="noConversion"/>
  </si>
  <si>
    <t>212-4644</t>
    <phoneticPr fontId="3" type="noConversion"/>
  </si>
  <si>
    <t>동읍 화양고개 도로선형 개량공사</t>
    <phoneticPr fontId="3" type="noConversion"/>
  </si>
  <si>
    <t>의창구 동읍 
화양리 산29-3 일원</t>
    <phoneticPr fontId="3" type="noConversion"/>
  </si>
  <si>
    <t>도로선형 개량
L=110m, B=8~18.5m</t>
    <phoneticPr fontId="3" type="noConversion"/>
  </si>
  <si>
    <t>정렬대로 및 창원대로 일원 재포장공사</t>
    <phoneticPr fontId="3" type="noConversion"/>
  </si>
  <si>
    <t>의창구 일원</t>
    <phoneticPr fontId="3" type="noConversion"/>
  </si>
  <si>
    <t>도로 포장 
L=3,400m, B-3~8m</t>
    <phoneticPr fontId="3" type="noConversion"/>
  </si>
  <si>
    <t>박경린</t>
    <phoneticPr fontId="3" type="noConversion"/>
  </si>
  <si>
    <t>212-4646</t>
    <phoneticPr fontId="3" type="noConversion"/>
  </si>
  <si>
    <t>도계부부시장 보행안전 강화 데크로드 설치공사</t>
    <phoneticPr fontId="3" type="noConversion"/>
  </si>
  <si>
    <t>의창구 도계동 448 일원</t>
    <phoneticPr fontId="3" type="noConversion"/>
  </si>
  <si>
    <t>데크 설치 L=120m</t>
    <phoneticPr fontId="3" type="noConversion"/>
  </si>
  <si>
    <t>김정재</t>
    <phoneticPr fontId="3" type="noConversion"/>
  </si>
  <si>
    <t>212-4645</t>
    <phoneticPr fontId="3" type="noConversion"/>
  </si>
  <si>
    <t>봉곡중학교 통학로 개선공사</t>
    <phoneticPr fontId="3" type="noConversion"/>
  </si>
  <si>
    <t>의창구 
봉곡동 502-12 일원</t>
    <phoneticPr fontId="3" type="noConversion"/>
  </si>
  <si>
    <t>보도정비 L=660m</t>
    <phoneticPr fontId="3" type="noConversion"/>
  </si>
  <si>
    <t>북면 무동지구 보행환경 개선공사</t>
    <phoneticPr fontId="3" type="noConversion"/>
  </si>
  <si>
    <t>의창구 북면
 무동리 255 일원</t>
    <phoneticPr fontId="3" type="noConversion"/>
  </si>
  <si>
    <t>보도정비 L=780m</t>
    <phoneticPr fontId="3" type="noConversion"/>
  </si>
  <si>
    <t>정렬대로~천주로 자동염수분사장치 교체공사</t>
    <phoneticPr fontId="3" type="noConversion"/>
  </si>
  <si>
    <t>의창구 
북면 일원</t>
    <phoneticPr fontId="3" type="noConversion"/>
  </si>
  <si>
    <t>염수분사장치 정비 1식</t>
    <phoneticPr fontId="3" type="noConversion"/>
  </si>
  <si>
    <t>팔용~남산로 보행안전시설 개선공사</t>
    <phoneticPr fontId="3" type="noConversion"/>
  </si>
  <si>
    <t>의창구 
팔용동 일원</t>
    <phoneticPr fontId="3" type="noConversion"/>
  </si>
  <si>
    <t>안전펜스 교체 L=570m</t>
  </si>
  <si>
    <t>하수시설과</t>
    <phoneticPr fontId="3" type="noConversion"/>
  </si>
  <si>
    <t>박소현</t>
    <phoneticPr fontId="3" type="noConversion"/>
  </si>
  <si>
    <t>225-6625</t>
    <phoneticPr fontId="3" type="noConversion"/>
  </si>
  <si>
    <t>진북2처리분구 일원 하수관로 정비공사</t>
    <phoneticPr fontId="3" type="noConversion"/>
  </si>
  <si>
    <t xml:space="preserve"> 마산합포구 
진북면, 진동면 일원</t>
    <phoneticPr fontId="3" type="noConversion"/>
  </si>
  <si>
    <t>하수관로 L=23.3㎞, 배수설비 753가구, 펌프장 16개소 설치</t>
    <phoneticPr fontId="3" type="noConversion"/>
  </si>
  <si>
    <t>2026. 4(예정)</t>
    <phoneticPr fontId="3" type="noConversion"/>
  </si>
  <si>
    <t>정우찬</t>
    <phoneticPr fontId="3" type="noConversion"/>
  </si>
  <si>
    <t>225-6627</t>
    <phoneticPr fontId="3" type="noConversion"/>
  </si>
  <si>
    <t>중리 제1~3펌프장간 압송관로 정비공사</t>
    <phoneticPr fontId="3" type="noConversion"/>
  </si>
  <si>
    <t>마산회원구 내서읍 
중리 1116-5 일원</t>
    <phoneticPr fontId="3" type="noConversion"/>
  </si>
  <si>
    <t>압송관로(D700mm) 교체 L=2,585m</t>
    <phoneticPr fontId="3" type="noConversion"/>
  </si>
  <si>
    <t>진동면 요장리 일원 불명수 차단 정비공사(3구간)</t>
    <phoneticPr fontId="3" type="noConversion"/>
  </si>
  <si>
    <t>마산합포구 진동면 
요장리 610 일원</t>
    <phoneticPr fontId="3" type="noConversion"/>
  </si>
  <si>
    <t>관로굴착교체(L=511.5m), 맨홀굴착교체 7개소</t>
    <phoneticPr fontId="3" type="noConversion"/>
  </si>
  <si>
    <t>225-6624</t>
    <phoneticPr fontId="3" type="noConversion"/>
  </si>
  <si>
    <t>구산면 일대 하수관로 정비공사</t>
    <phoneticPr fontId="3" type="noConversion"/>
  </si>
  <si>
    <t>마산합포구 구산면 일대</t>
    <phoneticPr fontId="3" type="noConversion"/>
  </si>
  <si>
    <t>하수관로 설치 L=36.26km,
 배수설비 1,292개소,
 맨홀펌프장 31개소 등</t>
    <phoneticPr fontId="3" type="noConversion"/>
  </si>
  <si>
    <t>김대용</t>
    <phoneticPr fontId="3" type="noConversion"/>
  </si>
  <si>
    <t>225-6635</t>
    <phoneticPr fontId="3" type="noConversion"/>
  </si>
  <si>
    <t>북면물재생센터 증설사업(3단계)</t>
    <phoneticPr fontId="3" type="noConversion"/>
  </si>
  <si>
    <t xml:space="preserve"> 의창구 북면 
월계리 162-1 일원</t>
    <phoneticPr fontId="3" type="noConversion"/>
  </si>
  <si>
    <t>공공하수 처리시설 
용량Q = 5,000㎥/일 증설 (기존 Q = 24,000㎥/일)</t>
    <phoneticPr fontId="3" type="noConversion"/>
  </si>
  <si>
    <t>2023.12.</t>
    <phoneticPr fontId="3" type="noConversion"/>
  </si>
  <si>
    <t>조현식</t>
    <phoneticPr fontId="3" type="noConversion"/>
  </si>
  <si>
    <t>225-6633</t>
    <phoneticPr fontId="3" type="noConversion"/>
  </si>
  <si>
    <t>진해물재생센터 증설사업</t>
    <phoneticPr fontId="3" type="noConversion"/>
  </si>
  <si>
    <t xml:space="preserve"> 진해구 천자로101 일원</t>
    <phoneticPr fontId="3" type="noConversion"/>
  </si>
  <si>
    <t>공공하수 처리시설 
용량Q = 8,000㎥/일 증설 (기존 Q = 60,000㎥/일)</t>
    <phoneticPr fontId="3" type="noConversion"/>
  </si>
  <si>
    <t>2022.08.26.</t>
    <phoneticPr fontId="3" type="noConversion"/>
  </si>
  <si>
    <t>2027.06.30.</t>
    <phoneticPr fontId="3" type="noConversion"/>
  </si>
  <si>
    <t>하수시설과</t>
  </si>
  <si>
    <t>최성용</t>
  </si>
  <si>
    <t>225-6658</t>
  </si>
  <si>
    <t>금강사 일원 하수관로 정비공사</t>
  </si>
  <si>
    <t xml:space="preserve"> 마산회원구 합성동 일원</t>
  </si>
  <si>
    <t>하수관로 L=1.4km, 배수설비 11가구</t>
  </si>
  <si>
    <t>개발제한구역 
주민지원사업</t>
    <phoneticPr fontId="3" type="noConversion"/>
  </si>
  <si>
    <t xml:space="preserve"> 중점관리지역 도시침수예방사업(2단계)</t>
  </si>
  <si>
    <t xml:space="preserve"> 마산회원구 봉암동</t>
  </si>
  <si>
    <t>하수관로정비 L=7.7km 펌프장 1개소</t>
  </si>
  <si>
    <t>유태웅</t>
  </si>
  <si>
    <t>225-6659</t>
  </si>
  <si>
    <t>창원2처리분구(오동동, 창동) 하수관로 정비공사(3차분)</t>
  </si>
  <si>
    <t>마산합포구
 오동동, 창동 일원</t>
    <phoneticPr fontId="3" type="noConversion"/>
  </si>
  <si>
    <t>하수관로정비 
L=23.87km</t>
  </si>
  <si>
    <t>한상기</t>
    <phoneticPr fontId="3" type="noConversion"/>
  </si>
  <si>
    <t>225-7696</t>
    <phoneticPr fontId="3" type="noConversion"/>
  </si>
  <si>
    <t>제3중계펌프장 탈취기 교체</t>
    <phoneticPr fontId="3" type="noConversion"/>
  </si>
  <si>
    <t xml:space="preserve"> 마산회원구 삼호로2</t>
  </si>
  <si>
    <t>약액세정식 탈취설비 200㎥/hr/ 1대 교체</t>
    <phoneticPr fontId="3" type="noConversion"/>
  </si>
  <si>
    <t>제3중계펌프장 협잡물 컨베이어 교체</t>
    <phoneticPr fontId="3" type="noConversion"/>
  </si>
  <si>
    <t>트러프형 벨트 
컨베이어 교체</t>
    <phoneticPr fontId="3" type="noConversion"/>
  </si>
  <si>
    <t>배창민</t>
    <phoneticPr fontId="3" type="noConversion"/>
  </si>
  <si>
    <t>225-7695</t>
    <phoneticPr fontId="3" type="noConversion"/>
  </si>
  <si>
    <t>중리1펌프장 수전설비 교체</t>
    <phoneticPr fontId="3" type="noConversion"/>
  </si>
  <si>
    <t xml:space="preserve"> 마산회원구 광려천남로7</t>
  </si>
  <si>
    <t>배전반, 변압기 등 교체</t>
    <phoneticPr fontId="3" type="noConversion"/>
  </si>
  <si>
    <t>이영욱</t>
    <phoneticPr fontId="3" type="noConversion"/>
  </si>
  <si>
    <t>225-7693</t>
    <phoneticPr fontId="3" type="noConversion"/>
  </si>
  <si>
    <t>예비처리장 침사물 처리설비 개선</t>
    <phoneticPr fontId="3" type="noConversion"/>
  </si>
  <si>
    <t xml:space="preserve"> 마산합포구 
가포순환로57</t>
    <phoneticPr fontId="3" type="noConversion"/>
  </si>
  <si>
    <t>더블체인 플라이트형 
침사수집기 1대 교체</t>
    <phoneticPr fontId="3" type="noConversion"/>
  </si>
  <si>
    <t>박진호</t>
    <phoneticPr fontId="3" type="noConversion"/>
  </si>
  <si>
    <t>225-4645</t>
    <phoneticPr fontId="3" type="noConversion"/>
  </si>
  <si>
    <t>하마전천 정비공사</t>
    <phoneticPr fontId="3" type="noConversion"/>
  </si>
  <si>
    <t xml:space="preserve"> 마산합포구 구산면</t>
  </si>
  <si>
    <t>소하천 0.15㎞,
 복개암거 2련 등</t>
    <phoneticPr fontId="3" type="noConversion"/>
  </si>
  <si>
    <t>박서준</t>
    <phoneticPr fontId="3" type="noConversion"/>
  </si>
  <si>
    <t>255-4665</t>
    <phoneticPr fontId="3" type="noConversion"/>
  </si>
  <si>
    <t>낙동강 하천구역 법면보수공사</t>
    <phoneticPr fontId="3" type="noConversion"/>
  </si>
  <si>
    <t xml:space="preserve"> 의창구 북면 
월계리 680 일원</t>
    <phoneticPr fontId="3" type="noConversion"/>
  </si>
  <si>
    <t>하천구역 법면보수 L=70m</t>
    <phoneticPr fontId="3" type="noConversion"/>
  </si>
  <si>
    <t>낙동강 수변공원 보도교 보수공사</t>
    <phoneticPr fontId="3" type="noConversion"/>
  </si>
  <si>
    <t xml:space="preserve"> 의창구 북면 
외산리 1567 일원</t>
    <phoneticPr fontId="3" type="noConversion"/>
  </si>
  <si>
    <t>보도교 4개소 데크교체 등</t>
    <phoneticPr fontId="3" type="noConversion"/>
  </si>
  <si>
    <t>원격 출입차단시설 설치공사</t>
    <phoneticPr fontId="3" type="noConversion"/>
  </si>
  <si>
    <t xml:space="preserve"> 의창구 대산면 
모산리 4-4 일원</t>
    <phoneticPr fontId="3" type="noConversion"/>
  </si>
  <si>
    <t>출입차단시설 5개소 설치</t>
    <phoneticPr fontId="3" type="noConversion"/>
  </si>
  <si>
    <t>대산정수과</t>
    <phoneticPr fontId="3" type="noConversion"/>
  </si>
  <si>
    <t>최공락</t>
    <phoneticPr fontId="3" type="noConversion"/>
  </si>
  <si>
    <t>225-6455</t>
    <phoneticPr fontId="3" type="noConversion"/>
  </si>
  <si>
    <t>대산(12만) 여과지동 내부 마감 보수공사</t>
    <phoneticPr fontId="3" type="noConversion"/>
  </si>
  <si>
    <t>창원시 의창구 대산면 갈전로99번길 100</t>
    <phoneticPr fontId="3" type="noConversion"/>
  </si>
  <si>
    <t>시설물 내부 노후 벽면 및 바닥 등 보수공사</t>
    <phoneticPr fontId="3" type="noConversion"/>
  </si>
  <si>
    <t>배제영</t>
    <phoneticPr fontId="3" type="noConversion"/>
  </si>
  <si>
    <t>225-6466</t>
    <phoneticPr fontId="3" type="noConversion"/>
  </si>
  <si>
    <t>2026년  수직형 취수정 유지관리 보수공사</t>
    <phoneticPr fontId="3" type="noConversion"/>
  </si>
  <si>
    <t>창원시 대산면 갈전리 일원</t>
    <phoneticPr fontId="3" type="noConversion"/>
  </si>
  <si>
    <t>수직형 취수정 50개소</t>
    <phoneticPr fontId="3" type="noConversion"/>
  </si>
  <si>
    <t>2026년  방사형 취수정 유지관리 보수공사</t>
    <phoneticPr fontId="3" type="noConversion"/>
  </si>
  <si>
    <t>창원시 대산면 갈전리 847-6번지 일원</t>
    <phoneticPr fontId="3" type="noConversion"/>
  </si>
  <si>
    <t>방사형 취수정 1개소</t>
    <phoneticPr fontId="3" type="noConversion"/>
  </si>
  <si>
    <t>농산물도매시장관리과</t>
    <phoneticPr fontId="3" type="noConversion"/>
  </si>
  <si>
    <t>최성무</t>
    <phoneticPr fontId="3" type="noConversion"/>
  </si>
  <si>
    <t>225-7875</t>
    <phoneticPr fontId="3" type="noConversion"/>
  </si>
  <si>
    <t>팔용농산물도매시장 청과동 1층 화장실 개선공사</t>
    <phoneticPr fontId="3" type="noConversion"/>
  </si>
  <si>
    <t>의창구 차상로18번길 45, 팔용농산물도매시장</t>
    <phoneticPr fontId="3" type="noConversion"/>
  </si>
  <si>
    <t>유종성</t>
    <phoneticPr fontId="3" type="noConversion"/>
  </si>
  <si>
    <t>225-7826</t>
    <phoneticPr fontId="3" type="noConversion"/>
  </si>
  <si>
    <t>내서농산물도매시장 저온저장고 노후 장비 및 배관교체공사</t>
    <phoneticPr fontId="3" type="noConversion"/>
  </si>
  <si>
    <t>마산회원구 내서읍 유통단지로 33</t>
    <phoneticPr fontId="3" type="noConversion"/>
  </si>
  <si>
    <t>저온저장고 노후 장비 및 배관교체 1식</t>
    <phoneticPr fontId="3" type="noConversion"/>
  </si>
  <si>
    <t>김태정</t>
    <phoneticPr fontId="3" type="noConversion"/>
  </si>
  <si>
    <t>225-3775</t>
    <phoneticPr fontId="3" type="noConversion"/>
  </si>
  <si>
    <t>원이대로(운동장사거리~중앙중사거리) 자전거도로 정비공사</t>
    <phoneticPr fontId="3" type="noConversion"/>
  </si>
  <si>
    <t>창원시 성산구 반지동 503</t>
    <phoneticPr fontId="3" type="noConversion"/>
  </si>
  <si>
    <t>보도블럭 정비
L=505m</t>
    <phoneticPr fontId="3" type="noConversion"/>
  </si>
  <si>
    <t>225-3774</t>
    <phoneticPr fontId="3" type="noConversion"/>
  </si>
  <si>
    <t>환경</t>
    <phoneticPr fontId="3" type="noConversion"/>
  </si>
  <si>
    <t>마산운동장 그린빗물 인프라 조성공사</t>
    <phoneticPr fontId="3" type="noConversion"/>
  </si>
  <si>
    <t>마산회원구 삼호로 63일원(마산운동장, 회원구청)</t>
    <phoneticPr fontId="3" type="noConversion"/>
  </si>
  <si>
    <t>LID시설물 설치</t>
    <phoneticPr fontId="3" type="noConversion"/>
  </si>
  <si>
    <t>하반기</t>
    <phoneticPr fontId="3" type="noConversion"/>
  </si>
  <si>
    <t>2026년 진북일반산업단지 폐수관로 정비공사</t>
    <phoneticPr fontId="3" type="noConversion"/>
  </si>
  <si>
    <t>마산합포구 
진북일반산업단지 일원</t>
    <phoneticPr fontId="3" type="noConversion"/>
  </si>
  <si>
    <t>비굴착보수(D300~400)
184m</t>
    <phoneticPr fontId="3" type="noConversion"/>
  </si>
  <si>
    <t>상수도사업소 수도시설과</t>
    <phoneticPr fontId="3" type="noConversion"/>
  </si>
  <si>
    <t>김병규</t>
    <phoneticPr fontId="3" type="noConversion"/>
  </si>
  <si>
    <t>225-6363</t>
    <phoneticPr fontId="3" type="noConversion"/>
  </si>
  <si>
    <t>진해구 자은교사거리 
주변 노후수도관 교체공사</t>
    <phoneticPr fontId="3" type="noConversion"/>
  </si>
  <si>
    <t>진해구 자은동 902-1 일원</t>
    <phoneticPr fontId="3" type="noConversion"/>
  </si>
  <si>
    <t>노후수도관 교체 
L=0.34㎞, D=100~200mm</t>
    <phoneticPr fontId="3" type="noConversion"/>
  </si>
  <si>
    <t>o</t>
    <phoneticPr fontId="3" type="noConversion"/>
  </si>
  <si>
    <t>진해구 부경신항수협 
주변 노후수도관 교체공사</t>
    <phoneticPr fontId="3" type="noConversion"/>
  </si>
  <si>
    <t>진해구 용원동 1144-2 일원</t>
    <phoneticPr fontId="3" type="noConversion"/>
  </si>
  <si>
    <t>노후수도관 교체 
L=1.35㎞, D=100~200mm</t>
    <phoneticPr fontId="3" type="noConversion"/>
  </si>
  <si>
    <t>진해구 자은주공아파트 주변 노후수도관 교체공사</t>
    <phoneticPr fontId="3" type="noConversion"/>
  </si>
  <si>
    <t>진해구 자은동 909 일원</t>
    <phoneticPr fontId="3" type="noConversion"/>
  </si>
  <si>
    <t>노후수도관 교체 
L=0.37㎞, D=80~150mm</t>
    <phoneticPr fontId="3" type="noConversion"/>
  </si>
  <si>
    <t>진해구 은성지역아동센터 주변 노후수도관 교체공사</t>
    <phoneticPr fontId="3" type="noConversion"/>
  </si>
  <si>
    <t>진해구 소사동 179-2 일원</t>
    <phoneticPr fontId="3" type="noConversion"/>
  </si>
  <si>
    <t>노후수도관 교체 
L=0.38㎞, D=150mm</t>
    <phoneticPr fontId="3" type="noConversion"/>
  </si>
  <si>
    <t>김민석</t>
    <phoneticPr fontId="3" type="noConversion"/>
  </si>
  <si>
    <t>225-6364</t>
    <phoneticPr fontId="3" type="noConversion"/>
  </si>
  <si>
    <t>의창구 농산물도매시장 주변 노후수도관 교체공사</t>
    <phoneticPr fontId="3" type="noConversion"/>
  </si>
  <si>
    <t>의창구 팔용동 7 일원</t>
    <phoneticPr fontId="3" type="noConversion"/>
  </si>
  <si>
    <t>노후수도관 교체 
L=1.7㎞, D=100~150mm</t>
    <phoneticPr fontId="3" type="noConversion"/>
  </si>
  <si>
    <t>진해구 대죽동 17-9 주변 노후수도관 교체공사</t>
    <phoneticPr fontId="3" type="noConversion"/>
  </si>
  <si>
    <t>진해구 대죽동 17-9 일원</t>
    <phoneticPr fontId="3" type="noConversion"/>
  </si>
  <si>
    <t>노후수도관 교체 
L=0.82㎞, D=100~150mm</t>
    <phoneticPr fontId="3" type="noConversion"/>
  </si>
  <si>
    <t>전유철</t>
    <phoneticPr fontId="3" type="noConversion"/>
  </si>
  <si>
    <t>225-6263</t>
    <phoneticPr fontId="3" type="noConversion"/>
  </si>
  <si>
    <t>신규
(장기계속)</t>
    <phoneticPr fontId="3" type="noConversion"/>
  </si>
  <si>
    <t>회성배수지 증설공사(2차)</t>
    <phoneticPr fontId="3" type="noConversion"/>
  </si>
  <si>
    <t>창원시 마산회원구 두척동 775</t>
    <phoneticPr fontId="3" type="noConversion"/>
  </si>
  <si>
    <t>장기계속계약</t>
    <phoneticPr fontId="3" type="noConversion"/>
  </si>
  <si>
    <t>공원녹지과</t>
    <phoneticPr fontId="3" type="noConversion"/>
  </si>
  <si>
    <t>신희원</t>
    <phoneticPr fontId="3" type="noConversion"/>
  </si>
  <si>
    <t>225-7013</t>
    <phoneticPr fontId="3" type="noConversion"/>
  </si>
  <si>
    <t>기후대응 도시숲(가음정공원) 보완공사</t>
    <phoneticPr fontId="3" type="noConversion"/>
  </si>
  <si>
    <t>창원시 성산구 가음정동 583-14번지 일원</t>
    <phoneticPr fontId="3" type="noConversion"/>
  </si>
  <si>
    <t>수목식재 1,500주</t>
    <phoneticPr fontId="3" type="noConversion"/>
  </si>
  <si>
    <t>이태호</t>
    <phoneticPr fontId="3" type="noConversion"/>
  </si>
  <si>
    <t>225-7014</t>
    <phoneticPr fontId="3" type="noConversion"/>
  </si>
  <si>
    <t>가음정공원(못안마을) 풋살장 조성공사</t>
    <phoneticPr fontId="3" type="noConversion"/>
  </si>
  <si>
    <t>창원시 성산구 가음정동 685번지 일원</t>
    <phoneticPr fontId="3" type="noConversion"/>
  </si>
  <si>
    <t>풋살장 설치 40mx20m 1면</t>
    <phoneticPr fontId="3" type="noConversion"/>
  </si>
  <si>
    <t>기후대응 도시숲(삼정자공원) 조성공사</t>
    <phoneticPr fontId="3" type="noConversion"/>
  </si>
  <si>
    <t>창원시 성산구 남산동 683-4번지 일원</t>
    <phoneticPr fontId="3" type="noConversion"/>
  </si>
  <si>
    <t>미세먼지 저감숲 0.3ha</t>
    <phoneticPr fontId="3" type="noConversion"/>
  </si>
  <si>
    <t>김대현</t>
    <phoneticPr fontId="3" type="noConversion"/>
  </si>
  <si>
    <t>225-7016</t>
    <phoneticPr fontId="3" type="noConversion"/>
  </si>
  <si>
    <t>반송공원 배드민턴장 개선공사</t>
    <phoneticPr fontId="3" type="noConversion"/>
  </si>
  <si>
    <t>창원시 성산구 반송동 산 36번지 일원</t>
    <phoneticPr fontId="3" type="noConversion"/>
  </si>
  <si>
    <t>반송공원 주차장 진출입 환경 개선공사</t>
    <phoneticPr fontId="3" type="noConversion"/>
  </si>
  <si>
    <t>창원시 성산구 반송동 253-2번지 일원</t>
    <phoneticPr fontId="3" type="noConversion"/>
  </si>
  <si>
    <t>보도설치</t>
    <phoneticPr fontId="3" type="noConversion"/>
  </si>
  <si>
    <t>박창섭</t>
    <phoneticPr fontId="3" type="noConversion"/>
  </si>
  <si>
    <t>225-4463</t>
    <phoneticPr fontId="3" type="noConversion"/>
  </si>
  <si>
    <t>산불대응센터 건립</t>
    <phoneticPr fontId="3" type="noConversion"/>
  </si>
  <si>
    <t>창원시 마산합포구 진북면 지산리  226-33</t>
    <phoneticPr fontId="3" type="noConversion"/>
  </si>
  <si>
    <t>산불대응센터 건립 1동</t>
    <phoneticPr fontId="3" type="noConversion"/>
  </si>
  <si>
    <t>장혜운</t>
    <phoneticPr fontId="3" type="noConversion"/>
  </si>
  <si>
    <t>225-4453</t>
    <phoneticPr fontId="3" type="noConversion"/>
  </si>
  <si>
    <t>2026년 산불진화임도(현동지구) 설치사업</t>
    <phoneticPr fontId="3" type="noConversion"/>
  </si>
  <si>
    <t>창원시 진해구 현동 산2</t>
    <phoneticPr fontId="3" type="noConversion"/>
  </si>
  <si>
    <t xml:space="preserve">산불진화임도개설 1km </t>
    <phoneticPr fontId="3" type="noConversion"/>
  </si>
  <si>
    <t>민병옥</t>
    <phoneticPr fontId="3" type="noConversion"/>
  </si>
  <si>
    <t>225-4454</t>
    <phoneticPr fontId="3" type="noConversion"/>
  </si>
  <si>
    <t>2026년 산림재해 피해예방사업</t>
    <phoneticPr fontId="3" type="noConversion"/>
  </si>
  <si>
    <t>창원시 마산회원구 내서읍 삼계리 산7-2 외 2개소</t>
    <phoneticPr fontId="3" type="noConversion"/>
  </si>
  <si>
    <t>돌망태 옹벽(H=2.0m) 50m, 돌망태 옹벽(H=3.0m) 50m</t>
    <phoneticPr fontId="3" type="noConversion"/>
  </si>
  <si>
    <t>김지은</t>
    <phoneticPr fontId="3" type="noConversion"/>
  </si>
  <si>
    <t>225-7123</t>
    <phoneticPr fontId="3" type="noConversion"/>
  </si>
  <si>
    <t>2026년 산불예방 숲가꾸기사업</t>
    <phoneticPr fontId="3" type="noConversion"/>
  </si>
  <si>
    <t xml:space="preserve">창원시 의창구 동읍 단계리 외 </t>
    <phoneticPr fontId="3" type="noConversion"/>
  </si>
  <si>
    <t>A=200ha</t>
    <phoneticPr fontId="3" type="noConversion"/>
  </si>
  <si>
    <t>2026년 조림지풀베기사업</t>
    <phoneticPr fontId="3" type="noConversion"/>
  </si>
  <si>
    <t>창원시 전역</t>
    <phoneticPr fontId="3" type="noConversion"/>
  </si>
  <si>
    <t>A=225ha</t>
    <phoneticPr fontId="3" type="noConversion"/>
  </si>
  <si>
    <t>2026년 덩굴제거사업</t>
    <phoneticPr fontId="3" type="noConversion"/>
  </si>
  <si>
    <t>A=300ha</t>
    <phoneticPr fontId="3" type="noConversion"/>
  </si>
  <si>
    <t>2026년 어린나무가꾸기사업</t>
    <phoneticPr fontId="3" type="noConversion"/>
  </si>
  <si>
    <t>A=45ha</t>
    <phoneticPr fontId="3" type="noConversion"/>
  </si>
  <si>
    <t>2026년 경제림조성 조림사업</t>
    <phoneticPr fontId="3" type="noConversion"/>
  </si>
  <si>
    <t>창원시 마산합포구 구산면 심리 외</t>
    <phoneticPr fontId="3" type="noConversion"/>
  </si>
  <si>
    <t>A=25ha</t>
    <phoneticPr fontId="3" type="noConversion"/>
  </si>
  <si>
    <t>2026년 큰나무 조림사업</t>
    <phoneticPr fontId="3" type="noConversion"/>
  </si>
  <si>
    <t>창원시 마산합포구 진전면 율티리 외</t>
    <phoneticPr fontId="3" type="noConversion"/>
  </si>
  <si>
    <t>A=14ha</t>
    <phoneticPr fontId="3" type="noConversion"/>
  </si>
  <si>
    <t>이동민</t>
    <phoneticPr fontId="3" type="noConversion"/>
  </si>
  <si>
    <t>225-7103</t>
    <phoneticPr fontId="3" type="noConversion"/>
  </si>
  <si>
    <t>진해만 자연휴양림 조성사업</t>
    <phoneticPr fontId="3" type="noConversion"/>
  </si>
  <si>
    <t>창원시 진해구 장천동 산1-300번지 일원</t>
    <phoneticPr fontId="3" type="noConversion"/>
  </si>
  <si>
    <t>산림휴양관(1동) 연면적 895㎡
숲속의 집(9동) 연면적 473㎡</t>
    <phoneticPr fontId="3" type="noConversion"/>
  </si>
  <si>
    <t>매립장관리과</t>
    <phoneticPr fontId="3" type="noConversion"/>
  </si>
  <si>
    <t>김건우</t>
    <phoneticPr fontId="3" type="noConversion"/>
  </si>
  <si>
    <t>225-7763</t>
    <phoneticPr fontId="3" type="noConversion"/>
  </si>
  <si>
    <t>매립장</t>
    <phoneticPr fontId="3" type="noConversion"/>
  </si>
  <si>
    <t>천선매립장 우수관로 정비사업</t>
    <phoneticPr fontId="3" type="noConversion"/>
  </si>
  <si>
    <t>성산구 공단로 788번길 97</t>
    <phoneticPr fontId="3" type="noConversion"/>
  </si>
  <si>
    <t>우수관 정비 L=165m</t>
    <phoneticPr fontId="3" type="noConversion"/>
  </si>
  <si>
    <t>진해구 안전건설과</t>
    <phoneticPr fontId="3" type="noConversion"/>
  </si>
  <si>
    <t>김성범</t>
    <phoneticPr fontId="3" type="noConversion"/>
  </si>
  <si>
    <t>548-4633</t>
    <phoneticPr fontId="3" type="noConversion"/>
  </si>
  <si>
    <t xml:space="preserve">장천동 도시계획도로 (소로2-473호선, 소로3-201호선) 개설공사 </t>
    <phoneticPr fontId="3" type="noConversion"/>
  </si>
  <si>
    <t>창원시 진해구 장천동 184-5번지 일원</t>
    <phoneticPr fontId="3" type="noConversion"/>
  </si>
  <si>
    <t>도로개설 L=209m, B=8.5m</t>
    <phoneticPr fontId="3" type="noConversion"/>
  </si>
  <si>
    <t>김태준</t>
    <phoneticPr fontId="3" type="noConversion"/>
  </si>
  <si>
    <t>548-4653</t>
    <phoneticPr fontId="3" type="noConversion"/>
  </si>
  <si>
    <t>용원동 배수암거 보수공사</t>
    <phoneticPr fontId="3" type="noConversion"/>
  </si>
  <si>
    <t>용원동 1147번지 일원</t>
    <phoneticPr fontId="3" type="noConversion"/>
  </si>
  <si>
    <t>배수암거 보수 1식</t>
    <phoneticPr fontId="3" type="noConversion"/>
  </si>
  <si>
    <t>동천 산책로 조성공사</t>
    <phoneticPr fontId="3" type="noConversion"/>
  </si>
  <si>
    <t>남문동 1266번지 일원</t>
    <phoneticPr fontId="3" type="noConversion"/>
  </si>
  <si>
    <t>산책로 조성 1식</t>
    <phoneticPr fontId="3" type="noConversion"/>
  </si>
  <si>
    <t>배수지 증설 V=10,000㎥</t>
    <phoneticPr fontId="3" type="noConversion"/>
  </si>
  <si>
    <t>시설공사1과
(공공시설기획)</t>
    <phoneticPr fontId="3" type="noConversion"/>
  </si>
  <si>
    <t>시설공사1과
(마산합포도서관)</t>
    <phoneticPr fontId="3" type="noConversion"/>
  </si>
  <si>
    <r>
      <t>다목적 체육센터 건립 연면적= 997.5m</t>
    </r>
    <r>
      <rPr>
        <vertAlign val="superscript"/>
        <sz val="11"/>
        <color theme="1"/>
        <rFont val="맑은 고딕"/>
        <family val="3"/>
        <charset val="129"/>
        <scheme val="major"/>
      </rPr>
      <t>2</t>
    </r>
    <phoneticPr fontId="3" type="noConversion"/>
  </si>
  <si>
    <r>
      <t>남해군 남면 석교리 일원 (월포</t>
    </r>
    <r>
      <rPr>
        <sz val="11"/>
        <color theme="1"/>
        <rFont val="맑은 고딕"/>
        <family val="3"/>
        <charset val="129"/>
        <scheme val="major"/>
      </rPr>
      <t>‧두곡 마을)</t>
    </r>
    <phoneticPr fontId="3" type="noConversion"/>
  </si>
  <si>
    <t>2026. 2.
(실시 설계 예정)</t>
    <phoneticPr fontId="3" type="noConversion"/>
  </si>
  <si>
    <t>시설공사2과
(공공시설기획)</t>
    <phoneticPr fontId="3" type="noConversion"/>
  </si>
  <si>
    <r>
      <t>화장실 4개소(72m</t>
    </r>
    <r>
      <rPr>
        <vertAlign val="superscript"/>
        <sz val="11"/>
        <color theme="1"/>
        <rFont val="맑은 고딕"/>
        <family val="3"/>
        <charset val="129"/>
        <scheme val="major"/>
      </rPr>
      <t>2</t>
    </r>
    <r>
      <rPr>
        <sz val="11"/>
        <color theme="1"/>
        <rFont val="맑은 고딕"/>
        <family val="3"/>
        <charset val="129"/>
        <scheme val="major"/>
      </rPr>
      <t>) 개선</t>
    </r>
    <phoneticPr fontId="3" type="noConversion"/>
  </si>
  <si>
    <t>산책로 A=2,580㎡</t>
    <phoneticPr fontId="3" type="noConversion"/>
  </si>
  <si>
    <t>면수 확장(2면→3면)</t>
    <phoneticPr fontId="3" type="noConversion"/>
  </si>
  <si>
    <t>연면적 581.4㎡ / 지하1층, 지하 1~2층</t>
    <phoneticPr fontId="3" type="noConversion"/>
  </si>
  <si>
    <t>연면적 500㎡</t>
    <phoneticPr fontId="3" type="noConversion"/>
  </si>
  <si>
    <t>수전설비 교체공사 1식
(통영시청소년수련원 지하 연면적 1,187㎡)
엘리베이터(4층) 교체공사 1식</t>
    <phoneticPr fontId="3" type="noConversion"/>
  </si>
  <si>
    <r>
      <t>탐방로 조성 L=1,500m, B=1,5m
전망대 조성A=500m</t>
    </r>
    <r>
      <rPr>
        <vertAlign val="superscript"/>
        <sz val="11"/>
        <color theme="1"/>
        <rFont val="맑은 고딕"/>
        <family val="3"/>
        <charset val="129"/>
        <scheme val="major"/>
      </rPr>
      <t>2</t>
    </r>
    <phoneticPr fontId="3" type="noConversion"/>
  </si>
  <si>
    <t>반려물 행동교정 교육장
(A=3,092㎡)</t>
    <phoneticPr fontId="3" type="noConversion"/>
  </si>
  <si>
    <t>경로당 건축물 신축
지상1, 연면적 99.4㎡</t>
    <phoneticPr fontId="3" type="noConversion"/>
  </si>
  <si>
    <t>경로당 건축물 리모델링
지상2층, 연면적 236.49㎡</t>
    <phoneticPr fontId="3" type="noConversion"/>
  </si>
  <si>
    <r>
      <t>10,000</t>
    </r>
    <r>
      <rPr>
        <sz val="11"/>
        <color theme="1"/>
        <rFont val="맑은 고딕"/>
        <family val="3"/>
        <charset val="129"/>
        <scheme val="major"/>
      </rPr>
      <t>㎡</t>
    </r>
    <phoneticPr fontId="3" type="noConversion"/>
  </si>
  <si>
    <r>
      <t>4,923m</t>
    </r>
    <r>
      <rPr>
        <vertAlign val="superscript"/>
        <sz val="11"/>
        <color theme="1"/>
        <rFont val="맑은 고딕"/>
        <family val="3"/>
        <charset val="129"/>
        <scheme val="major"/>
      </rPr>
      <t>2</t>
    </r>
    <phoneticPr fontId="3" type="noConversion"/>
  </si>
  <si>
    <r>
      <t>중앙분리대 1식 L=0.23km(460m</t>
    </r>
    <r>
      <rPr>
        <vertAlign val="superscript"/>
        <sz val="11"/>
        <color theme="1"/>
        <rFont val="맑은 고딕"/>
        <family val="3"/>
        <charset val="129"/>
        <scheme val="major"/>
      </rPr>
      <t>2</t>
    </r>
    <r>
      <rPr>
        <sz val="11"/>
        <color theme="1"/>
        <rFont val="맑은 고딕"/>
        <family val="3"/>
        <charset val="129"/>
        <scheme val="major"/>
      </rPr>
      <t>)</t>
    </r>
    <phoneticPr fontId="3" type="noConversion"/>
  </si>
  <si>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주차장 조성 1개소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마을산책로 조성 1개소</t>
    </r>
    <phoneticPr fontId="3" type="noConversion"/>
  </si>
  <si>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마을쉼터 조성
  - 휴게시설(파고라 1개소, 디자인 벤치 2개소, 앉음벽 L=25.7m)
  - 경관시설(돌담 L=12.5m 조성, 스틸그레이팅 및 측구 설치)
  - 포장(투수블록포장 A=256.4㎡, 자갈포장 A=6.4㎡,경계석 L=41.2m)
  - 식재(배롱나무 3주, 관목 42주, 지피초화류 499본)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마을입구 경관개선
  - 마을표지석 및 안내판 이설 1개소
  - 디자인벤치 2개소
  - 포장(판석 A=27㎡)</t>
    </r>
    <phoneticPr fontId="3" type="noConversion"/>
  </si>
  <si>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마을회관 리모델링
  - 현관문 교체 1개소
  - 창호 교체 1개소
  - 벽체 타일 설치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주차장 조성
  - 콘크리트 포장 A=170.0㎡
  - 퍼걸러(2.4×2.0×2.8) 1개소
  - 담장블럭 L=15.0m, H=1.5m 
  - 주차구역(일반 6면)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CCTV 및 마을방송시설 설치
  - CCTV 6개소
  - 마을방송시설(스피커) 8개소</t>
    </r>
    <phoneticPr fontId="3" type="noConversion"/>
  </si>
  <si>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산책로 조성
  - 흙콘크리트 포장 A=180㎡
  - 식재(잔디 A=206㎡, 철쭉 A=23㎡, 병꽃나무 A=26㎡, 물싸리 A=34㎡, 황금국수나무 A=17㎡)
  - 퍼걸러 1개소
  - 옥외용 벤치 12EA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마을안길 정비
  - 아스팔트 덧씌우기 A=549㎡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마을회관 리모델링
  - 싱크대 교체 1개소
  - 천장 수선
  - 화장실(세면대, 대변기, 출입문) 보수
  - 회관 입구 화강석계단 보수
  - 창호교체 2EA</t>
    </r>
    <phoneticPr fontId="3" type="noConversion"/>
  </si>
  <si>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마을안길 정비
  - 스틸그레이팅 1개소
  - 파고라 2개소
  - 디자인휀스 L=30m
  - 포장(콘크리트 A=10㎡, 잔디블럭 A=172㎡)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CCTV 설치
  - 이동식 CCTV 1개소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마을안길 확포장
  - 아스팔트 포장 A=15㎡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주차장 개선
  - 차양막 A=99㎡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마을입구 경관개선
  - 화단조성(옹벽블럭) L=64m
  - 가드레일 L=20m
  - 마을 안내판 1EA
  - 포장(아스팔트 A=25㎡, 자갈 A=166㎡)
</t>
    </r>
    <r>
      <rPr>
        <sz val="11"/>
        <color theme="1"/>
        <rFont val="맑은 고딕"/>
        <family val="3"/>
        <charset val="128"/>
        <scheme val="major"/>
      </rPr>
      <t>〇</t>
    </r>
    <r>
      <rPr>
        <sz val="11"/>
        <color theme="1"/>
        <rFont val="맑은 고딕"/>
        <family val="3"/>
        <charset val="129"/>
        <scheme val="major"/>
      </rPr>
      <t xml:space="preserve"> 벽화
  - 담장벽화 4개소(L=91.5m)</t>
    </r>
    <phoneticPr fontId="3" type="noConversion"/>
  </si>
  <si>
    <t>○ 주택정비: 슬레이트 지붕개량 6호 및 철거 5호, 빈집철거 10호 및 노후 집수리 11호
   ○ 생활위생안전인프라: 보행로 확보 500m, 가로등 교체 및 신설 10기, 마을안전시설 CCTV 3기, 소화기 설치 4개소, 소화전 교체 1개소, 재래식 화장실 정비 12호, 석축 정비 72.1m, 가드레일 156m, 휀스 10m, 옹벽 47m, 화단조성 25㎡, 벽화타일 17.7㎡, 마을표지석 1개소, 맨홀 인상 1개소, 마을 분리수거함 설치 1개소, 우수관로 정비 213m
   ○ 주민공동시설: 마을회관 리모델링 90.44㎡(팔각정자 정비 포함), 마을회관 마당 정비 205㎡, 마을교통쉼터 버스승강장 1개소
   ○ 마을환경개선: 노후 담장 정비 454.4m
   ○ 휴먼케어 및 주민역량강화: 마을 영화 상영 1회, 선진지 견학 2회, 주민 교육(원예 교실) 1회</t>
    <phoneticPr fontId="3" type="noConversion"/>
  </si>
  <si>
    <r>
      <t>부지면적 1,483</t>
    </r>
    <r>
      <rPr>
        <sz val="11"/>
        <color theme="1"/>
        <rFont val="맑은 고딕"/>
        <family val="3"/>
        <charset val="129"/>
        <scheme val="major"/>
      </rPr>
      <t>㎡, 주차장 조성(주차면수 50대)</t>
    </r>
    <phoneticPr fontId="3" type="noConversion"/>
  </si>
  <si>
    <t>연면적 792.37㎡ 리모델링공사 1식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</si>
</sst>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#,##0_ "/>
    <numFmt numFmtId="177" formatCode="#,##0.0_ "/>
    <numFmt numFmtId="178" formatCode="#,##0.00_ "/>
    <numFmt numFmtId="179" formatCode="#,##0_);[Red]\(#,##0\)"/>
    <numFmt numFmtId="180" formatCode="yyyy&quot;-&quot;m&quot;-&quot;d;@"/>
    <numFmt numFmtId="181" formatCode="0_);[Red]\(0\)"/>
    <numFmt numFmtId="182" formatCode="mm&quot;월&quot;\ dd&quot;일&quot;"/>
    <numFmt numFmtId="183" formatCode="&quot;L=&quot;0&quot;m&quot;"/>
    <numFmt numFmtId="184" formatCode="[$-F400]h:mm:ss\ AM/PM"/>
    <numFmt numFmtId="185" formatCode="yyyy&quot;년&quot;\ m&quot;월&quot;;@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b/>
      <sz val="24"/>
      <color rgb="FFFF0000"/>
      <name val="HY헤드라인M"/>
      <family val="1"/>
      <charset val="129"/>
    </font>
    <font>
      <b/>
      <sz val="20"/>
      <color rgb="FFFF0000"/>
      <name val="HY헤드라인M"/>
      <family val="3"/>
      <charset val="129"/>
    </font>
    <font>
      <b/>
      <sz val="20"/>
      <color rgb="FFFF0000"/>
      <name val="맑은 고딕"/>
      <family val="3"/>
      <charset val="129"/>
      <scheme val="major"/>
    </font>
    <font>
      <sz val="11"/>
      <name val="HY헤드라인M"/>
      <family val="1"/>
      <charset val="129"/>
    </font>
    <font>
      <b/>
      <sz val="20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rgb="FF00B0F0"/>
      <name val="맑은 고딕"/>
      <family val="3"/>
      <charset val="129"/>
      <scheme val="minor"/>
    </font>
    <font>
      <vertAlign val="superscript"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scheme val="major"/>
    </font>
    <font>
      <sz val="11"/>
      <color theme="1"/>
      <name val="맑은 고딕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13" fillId="0" borderId="0"/>
    <xf numFmtId="0" fontId="5" fillId="0" borderId="0">
      <alignment vertical="center"/>
    </xf>
    <xf numFmtId="0" fontId="16" fillId="0" borderId="0"/>
    <xf numFmtId="0" fontId="5" fillId="0" borderId="0"/>
  </cellStyleXfs>
  <cellXfs count="317">
    <xf numFmtId="0" fontId="0" fillId="0" borderId="0" xfId="0">
      <alignment vertical="center"/>
    </xf>
    <xf numFmtId="0" fontId="4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9" xfId="0" quotePrefix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right" vertical="center" wrapText="1"/>
    </xf>
    <xf numFmtId="176" fontId="4" fillId="2" borderId="3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7" fillId="4" borderId="1" xfId="3" applyFont="1" applyFill="1" applyBorder="1" applyAlignment="1">
      <alignment horizontal="center" vertical="center"/>
    </xf>
    <xf numFmtId="0" fontId="17" fillId="4" borderId="1" xfId="8" applyFont="1" applyFill="1" applyBorder="1" applyAlignment="1">
      <alignment horizontal="center" vertical="center" shrinkToFit="1"/>
    </xf>
    <xf numFmtId="0" fontId="17" fillId="4" borderId="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1" xfId="8" quotePrefix="1" applyFont="1" applyFill="1" applyBorder="1" applyAlignment="1">
      <alignment horizontal="center" vertical="center" shrinkToFit="1"/>
    </xf>
    <xf numFmtId="2" fontId="17" fillId="4" borderId="1" xfId="8" quotePrefix="1" applyNumberFormat="1" applyFont="1" applyFill="1" applyBorder="1" applyAlignment="1">
      <alignment horizontal="center" vertical="center" shrinkToFit="1"/>
    </xf>
    <xf numFmtId="0" fontId="17" fillId="4" borderId="3" xfId="0" applyFont="1" applyFill="1" applyBorder="1" applyAlignment="1">
      <alignment horizontal="center" vertical="center" wrapText="1"/>
    </xf>
    <xf numFmtId="176" fontId="17" fillId="4" borderId="3" xfId="0" applyNumberFormat="1" applyFont="1" applyFill="1" applyBorder="1" applyAlignment="1">
      <alignment horizontal="center" vertical="center"/>
    </xf>
    <xf numFmtId="0" fontId="17" fillId="4" borderId="0" xfId="0" applyFont="1" applyFill="1">
      <alignment vertical="center"/>
    </xf>
    <xf numFmtId="176" fontId="17" fillId="4" borderId="1" xfId="0" applyNumberFormat="1" applyFont="1" applyFill="1" applyBorder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177" fontId="17" fillId="4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 shrinkToFit="1"/>
    </xf>
    <xf numFmtId="0" fontId="17" fillId="4" borderId="1" xfId="0" applyFont="1" applyFill="1" applyBorder="1" applyAlignment="1">
      <alignment horizontal="center" vertical="center" shrinkToFit="1"/>
    </xf>
    <xf numFmtId="0" fontId="17" fillId="4" borderId="3" xfId="0" applyFont="1" applyFill="1" applyBorder="1" applyAlignment="1">
      <alignment horizontal="center" vertical="center" shrinkToFit="1"/>
    </xf>
    <xf numFmtId="177" fontId="17" fillId="4" borderId="3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14" fontId="17" fillId="4" borderId="3" xfId="0" applyNumberFormat="1" applyFont="1" applyFill="1" applyBorder="1" applyAlignment="1">
      <alignment horizontal="center" vertical="center"/>
    </xf>
    <xf numFmtId="14" fontId="17" fillId="4" borderId="1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left" vertical="center"/>
    </xf>
    <xf numFmtId="0" fontId="17" fillId="4" borderId="3" xfId="0" applyFont="1" applyFill="1" applyBorder="1">
      <alignment vertical="center"/>
    </xf>
    <xf numFmtId="0" fontId="17" fillId="4" borderId="1" xfId="0" applyFont="1" applyFill="1" applyBorder="1" applyAlignment="1">
      <alignment horizontal="left" vertical="center"/>
    </xf>
    <xf numFmtId="0" fontId="17" fillId="4" borderId="1" xfId="0" applyFont="1" applyFill="1" applyBorder="1">
      <alignment vertical="center"/>
    </xf>
    <xf numFmtId="176" fontId="17" fillId="4" borderId="3" xfId="0" applyNumberFormat="1" applyFont="1" applyFill="1" applyBorder="1" applyAlignment="1">
      <alignment horizontal="right" vertical="center"/>
    </xf>
    <xf numFmtId="181" fontId="17" fillId="4" borderId="1" xfId="0" applyNumberFormat="1" applyFont="1" applyFill="1" applyBorder="1" applyAlignment="1">
      <alignment horizontal="center" vertical="center"/>
    </xf>
    <xf numFmtId="181" fontId="17" fillId="4" borderId="3" xfId="0" applyNumberFormat="1" applyFont="1" applyFill="1" applyBorder="1" applyAlignment="1">
      <alignment horizontal="center" vertical="center"/>
    </xf>
    <xf numFmtId="176" fontId="17" fillId="4" borderId="1" xfId="0" applyNumberFormat="1" applyFont="1" applyFill="1" applyBorder="1" applyAlignment="1">
      <alignment horizontal="right" vertical="center"/>
    </xf>
    <xf numFmtId="181" fontId="17" fillId="4" borderId="3" xfId="2" applyNumberFormat="1" applyFont="1" applyFill="1" applyBorder="1" applyAlignment="1">
      <alignment horizontal="center" vertical="center"/>
    </xf>
    <xf numFmtId="181" fontId="17" fillId="4" borderId="1" xfId="2" applyNumberFormat="1" applyFont="1" applyFill="1" applyBorder="1" applyAlignment="1">
      <alignment horizontal="center" vertical="center"/>
    </xf>
    <xf numFmtId="0" fontId="17" fillId="4" borderId="17" xfId="0" applyFont="1" applyFill="1" applyBorder="1" applyAlignment="1">
      <alignment horizontal="center" vertical="center"/>
    </xf>
    <xf numFmtId="176" fontId="17" fillId="4" borderId="1" xfId="0" applyNumberFormat="1" applyFont="1" applyFill="1" applyBorder="1" applyAlignment="1">
      <alignment horizontal="right" vertical="center" shrinkToFit="1"/>
    </xf>
    <xf numFmtId="181" fontId="17" fillId="4" borderId="1" xfId="0" applyNumberFormat="1" applyFont="1" applyFill="1" applyBorder="1" applyAlignment="1">
      <alignment horizontal="center" vertical="center" shrinkToFit="1"/>
    </xf>
    <xf numFmtId="41" fontId="17" fillId="4" borderId="3" xfId="1" applyFont="1" applyFill="1" applyBorder="1" applyAlignment="1">
      <alignment horizontal="right" vertical="center"/>
    </xf>
    <xf numFmtId="181" fontId="17" fillId="4" borderId="3" xfId="1" applyNumberFormat="1" applyFont="1" applyFill="1" applyBorder="1" applyAlignment="1">
      <alignment horizontal="center" vertical="center"/>
    </xf>
    <xf numFmtId="41" fontId="17" fillId="4" borderId="1" xfId="1" applyFont="1" applyFill="1" applyBorder="1" applyAlignment="1">
      <alignment horizontal="right" vertical="center"/>
    </xf>
    <xf numFmtId="181" fontId="17" fillId="4" borderId="1" xfId="1" applyNumberFormat="1" applyFont="1" applyFill="1" applyBorder="1" applyAlignment="1">
      <alignment horizontal="center" vertical="center"/>
    </xf>
    <xf numFmtId="41" fontId="17" fillId="4" borderId="3" xfId="1" applyFont="1" applyFill="1" applyBorder="1" applyAlignment="1">
      <alignment horizontal="center" vertical="center"/>
    </xf>
    <xf numFmtId="176" fontId="17" fillId="4" borderId="0" xfId="0" applyNumberFormat="1" applyFont="1" applyFill="1">
      <alignment vertical="center"/>
    </xf>
    <xf numFmtId="41" fontId="17" fillId="4" borderId="0" xfId="1" applyFont="1" applyFill="1">
      <alignment vertical="center"/>
    </xf>
    <xf numFmtId="178" fontId="17" fillId="4" borderId="0" xfId="0" applyNumberFormat="1" applyFont="1" applyFill="1">
      <alignment vertical="center"/>
    </xf>
    <xf numFmtId="0" fontId="17" fillId="4" borderId="3" xfId="0" quotePrefix="1" applyFont="1" applyFill="1" applyBorder="1" applyAlignment="1">
      <alignment horizontal="center" vertical="center" shrinkToFit="1"/>
    </xf>
    <xf numFmtId="0" fontId="17" fillId="4" borderId="3" xfId="0" quotePrefix="1" applyFont="1" applyFill="1" applyBorder="1" applyAlignment="1">
      <alignment horizontal="center" vertical="center"/>
    </xf>
    <xf numFmtId="0" fontId="17" fillId="4" borderId="1" xfId="0" quotePrefix="1" applyFont="1" applyFill="1" applyBorder="1" applyAlignment="1">
      <alignment horizontal="center" vertical="center"/>
    </xf>
    <xf numFmtId="9" fontId="17" fillId="4" borderId="1" xfId="2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left" vertical="center" wrapText="1"/>
    </xf>
    <xf numFmtId="0" fontId="17" fillId="4" borderId="1" xfId="0" applyFont="1" applyFill="1" applyBorder="1" applyAlignment="1">
      <alignment horizontal="left" vertical="center" wrapText="1" shrinkToFit="1"/>
    </xf>
    <xf numFmtId="41" fontId="17" fillId="4" borderId="1" xfId="1" applyFont="1" applyFill="1" applyBorder="1" applyAlignment="1">
      <alignment horizontal="center" vertical="center"/>
    </xf>
    <xf numFmtId="176" fontId="17" fillId="4" borderId="1" xfId="0" quotePrefix="1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left" vertical="center" wrapText="1"/>
    </xf>
    <xf numFmtId="184" fontId="17" fillId="4" borderId="3" xfId="0" applyNumberFormat="1" applyFont="1" applyFill="1" applyBorder="1" applyAlignment="1">
      <alignment horizontal="center" vertical="center" shrinkToFit="1"/>
    </xf>
    <xf numFmtId="184" fontId="17" fillId="4" borderId="3" xfId="0" applyNumberFormat="1" applyFont="1" applyFill="1" applyBorder="1" applyAlignment="1">
      <alignment horizontal="left" vertical="center" shrinkToFit="1"/>
    </xf>
    <xf numFmtId="176" fontId="17" fillId="4" borderId="1" xfId="0" applyNumberFormat="1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left" vertical="center" wrapText="1"/>
    </xf>
    <xf numFmtId="49" fontId="17" fillId="4" borderId="1" xfId="7" applyNumberFormat="1" applyFont="1" applyFill="1" applyBorder="1" applyAlignment="1">
      <alignment horizontal="left" vertical="center" wrapText="1" shrinkToFit="1"/>
    </xf>
    <xf numFmtId="49" fontId="17" fillId="4" borderId="1" xfId="0" applyNumberFormat="1" applyFont="1" applyFill="1" applyBorder="1" applyAlignment="1">
      <alignment horizontal="center" vertical="center"/>
    </xf>
    <xf numFmtId="17" fontId="17" fillId="4" borderId="3" xfId="0" applyNumberFormat="1" applyFont="1" applyFill="1" applyBorder="1" applyAlignment="1">
      <alignment horizontal="center" vertical="center"/>
    </xf>
    <xf numFmtId="176" fontId="17" fillId="4" borderId="1" xfId="0" applyNumberFormat="1" applyFont="1" applyFill="1" applyBorder="1">
      <alignment vertical="center"/>
    </xf>
    <xf numFmtId="0" fontId="17" fillId="4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14" fontId="17" fillId="0" borderId="1" xfId="0" applyNumberFormat="1" applyFont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7" fillId="0" borderId="0" xfId="0" applyFont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wrapText="1"/>
    </xf>
    <xf numFmtId="14" fontId="17" fillId="0" borderId="3" xfId="0" applyNumberFormat="1" applyFont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 shrinkToFit="1"/>
    </xf>
    <xf numFmtId="0" fontId="17" fillId="0" borderId="1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>
      <alignment vertical="center"/>
    </xf>
    <xf numFmtId="14" fontId="17" fillId="0" borderId="1" xfId="0" applyNumberFormat="1" applyFont="1" applyBorder="1">
      <alignment vertical="center"/>
    </xf>
    <xf numFmtId="0" fontId="17" fillId="0" borderId="1" xfId="0" quotePrefix="1" applyFont="1" applyBorder="1" applyAlignment="1">
      <alignment horizontal="center" vertical="center"/>
    </xf>
    <xf numFmtId="0" fontId="17" fillId="4" borderId="1" xfId="0" applyFont="1" applyFill="1" applyBorder="1" applyAlignment="1" applyProtection="1">
      <alignment horizontal="center" vertical="center" shrinkToFit="1"/>
      <protection locked="0"/>
    </xf>
    <xf numFmtId="49" fontId="17" fillId="4" borderId="1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1" xfId="0" applyNumberFormat="1" applyFont="1" applyBorder="1" applyAlignment="1" applyProtection="1">
      <alignment horizontal="center" vertical="center" shrinkToFit="1"/>
      <protection locked="0"/>
    </xf>
    <xf numFmtId="14" fontId="17" fillId="0" borderId="1" xfId="0" applyNumberFormat="1" applyFont="1" applyBorder="1" applyAlignment="1">
      <alignment horizontal="center" vertical="center" shrinkToFit="1"/>
    </xf>
    <xf numFmtId="176" fontId="17" fillId="0" borderId="1" xfId="0" applyNumberFormat="1" applyFont="1" applyBorder="1" applyAlignment="1">
      <alignment horizontal="center" vertical="center" shrinkToFit="1"/>
    </xf>
    <xf numFmtId="0" fontId="0" fillId="4" borderId="6" xfId="0" applyFill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 shrinkToFit="1"/>
    </xf>
    <xf numFmtId="0" fontId="0" fillId="4" borderId="10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1" fontId="17" fillId="4" borderId="1" xfId="1" applyFont="1" applyFill="1" applyBorder="1" applyAlignment="1">
      <alignment horizontal="right" vertical="center" shrinkToFit="1"/>
    </xf>
    <xf numFmtId="177" fontId="17" fillId="4" borderId="1" xfId="0" applyNumberFormat="1" applyFont="1" applyFill="1" applyBorder="1" applyAlignment="1">
      <alignment horizontal="center" vertical="center" shrinkToFit="1"/>
    </xf>
    <xf numFmtId="176" fontId="17" fillId="4" borderId="1" xfId="0" applyNumberFormat="1" applyFont="1" applyFill="1" applyBorder="1" applyAlignment="1">
      <alignment horizontal="center" vertical="center" shrinkToFit="1"/>
    </xf>
    <xf numFmtId="0" fontId="17" fillId="4" borderId="11" xfId="0" applyFont="1" applyFill="1" applyBorder="1" applyAlignment="1">
      <alignment horizontal="center" vertical="center" wrapText="1"/>
    </xf>
    <xf numFmtId="3" fontId="17" fillId="4" borderId="11" xfId="0" applyNumberFormat="1" applyFont="1" applyFill="1" applyBorder="1" applyAlignment="1">
      <alignment horizontal="right" vertical="center" wrapText="1"/>
    </xf>
    <xf numFmtId="0" fontId="17" fillId="4" borderId="11" xfId="0" applyFont="1" applyFill="1" applyBorder="1" applyAlignment="1">
      <alignment horizontal="right" vertical="center" wrapText="1"/>
    </xf>
    <xf numFmtId="9" fontId="17" fillId="4" borderId="3" xfId="2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right" vertical="center" wrapText="1"/>
    </xf>
    <xf numFmtId="0" fontId="17" fillId="4" borderId="13" xfId="0" applyFont="1" applyFill="1" applyBorder="1" applyAlignment="1">
      <alignment horizontal="right" vertical="center" wrapText="1"/>
    </xf>
    <xf numFmtId="0" fontId="17" fillId="4" borderId="14" xfId="0" applyFont="1" applyFill="1" applyBorder="1" applyAlignment="1">
      <alignment horizontal="center" vertical="center" wrapText="1"/>
    </xf>
    <xf numFmtId="0" fontId="17" fillId="4" borderId="15" xfId="0" applyFont="1" applyFill="1" applyBorder="1" applyAlignment="1">
      <alignment horizontal="right" vertical="center" wrapText="1"/>
    </xf>
    <xf numFmtId="0" fontId="17" fillId="4" borderId="16" xfId="0" applyFont="1" applyFill="1" applyBorder="1" applyAlignment="1">
      <alignment horizontal="right" vertical="center" wrapText="1"/>
    </xf>
    <xf numFmtId="176" fontId="17" fillId="4" borderId="3" xfId="0" applyNumberFormat="1" applyFont="1" applyFill="1" applyBorder="1" applyAlignment="1">
      <alignment horizontal="right" vertical="center" shrinkToFit="1"/>
    </xf>
    <xf numFmtId="176" fontId="17" fillId="4" borderId="3" xfId="0" applyNumberFormat="1" applyFont="1" applyFill="1" applyBorder="1" applyAlignment="1">
      <alignment horizontal="center" vertical="center" shrinkToFit="1"/>
    </xf>
    <xf numFmtId="0" fontId="17" fillId="4" borderId="1" xfId="0" applyFont="1" applyFill="1" applyBorder="1" applyAlignment="1">
      <alignment horizontal="right" vertical="center" wrapText="1"/>
    </xf>
    <xf numFmtId="0" fontId="17" fillId="4" borderId="1" xfId="0" applyFont="1" applyFill="1" applyBorder="1" applyAlignment="1">
      <alignment horizontal="right" vertical="center"/>
    </xf>
    <xf numFmtId="0" fontId="19" fillId="4" borderId="10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 shrinkToFit="1"/>
    </xf>
    <xf numFmtId="0" fontId="19" fillId="4" borderId="1" xfId="0" applyFont="1" applyFill="1" applyBorder="1" applyAlignment="1">
      <alignment horizontal="center" vertical="center" shrinkToFit="1"/>
    </xf>
    <xf numFmtId="0" fontId="19" fillId="4" borderId="3" xfId="0" applyFont="1" applyFill="1" applyBorder="1" applyAlignment="1">
      <alignment horizontal="center" vertical="center" shrinkToFit="1"/>
    </xf>
    <xf numFmtId="0" fontId="19" fillId="4" borderId="3" xfId="0" applyFont="1" applyFill="1" applyBorder="1" applyAlignment="1">
      <alignment horizontal="center" vertical="center" wrapText="1" shrinkToFit="1"/>
    </xf>
    <xf numFmtId="0" fontId="19" fillId="4" borderId="1" xfId="0" applyFont="1" applyFill="1" applyBorder="1" applyAlignment="1">
      <alignment horizontal="center" vertical="center" wrapText="1"/>
    </xf>
    <xf numFmtId="14" fontId="19" fillId="4" borderId="3" xfId="0" applyNumberFormat="1" applyFont="1" applyFill="1" applyBorder="1" applyAlignment="1">
      <alignment horizontal="center" vertical="center"/>
    </xf>
    <xf numFmtId="14" fontId="19" fillId="4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1" fontId="17" fillId="4" borderId="1" xfId="1" quotePrefix="1" applyFont="1" applyFill="1" applyBorder="1" applyAlignment="1">
      <alignment horizontal="right" vertical="center"/>
    </xf>
    <xf numFmtId="41" fontId="17" fillId="4" borderId="1" xfId="1" applyFont="1" applyFill="1" applyBorder="1" applyAlignment="1">
      <alignment horizontal="right" vertical="center" wrapText="1"/>
    </xf>
    <xf numFmtId="41" fontId="17" fillId="0" borderId="1" xfId="1" applyFont="1" applyBorder="1" applyAlignment="1">
      <alignment horizontal="right" vertical="center"/>
    </xf>
    <xf numFmtId="41" fontId="17" fillId="0" borderId="3" xfId="1" applyFont="1" applyBorder="1" applyAlignment="1">
      <alignment horizontal="right" vertical="center"/>
    </xf>
    <xf numFmtId="41" fontId="17" fillId="0" borderId="1" xfId="1" applyFont="1" applyBorder="1" applyAlignment="1">
      <alignment horizontal="right" vertical="center" shrinkToFit="1"/>
    </xf>
    <xf numFmtId="0" fontId="19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 shrinkToFit="1"/>
    </xf>
    <xf numFmtId="0" fontId="19" fillId="0" borderId="17" xfId="0" applyFont="1" applyBorder="1" applyAlignment="1">
      <alignment horizontal="center" vertical="center" wrapText="1" shrinkToFit="1"/>
    </xf>
    <xf numFmtId="0" fontId="19" fillId="0" borderId="17" xfId="0" applyFont="1" applyBorder="1" applyAlignment="1">
      <alignment horizontal="center" vertical="center" wrapText="1"/>
    </xf>
    <xf numFmtId="176" fontId="19" fillId="0" borderId="17" xfId="0" applyNumberFormat="1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/>
    </xf>
    <xf numFmtId="0" fontId="19" fillId="0" borderId="0" xfId="1" applyNumberFormat="1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 wrapText="1" shrinkToFit="1"/>
    </xf>
    <xf numFmtId="177" fontId="19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6" fontId="19" fillId="0" borderId="1" xfId="0" applyNumberFormat="1" applyFont="1" applyBorder="1">
      <alignment vertical="center"/>
    </xf>
    <xf numFmtId="176" fontId="19" fillId="4" borderId="1" xfId="0" applyNumberFormat="1" applyFont="1" applyFill="1" applyBorder="1" applyAlignment="1">
      <alignment horizontal="center" vertical="center"/>
    </xf>
    <xf numFmtId="0" fontId="19" fillId="4" borderId="0" xfId="0" applyFont="1" applyFill="1">
      <alignment vertical="center"/>
    </xf>
    <xf numFmtId="176" fontId="19" fillId="4" borderId="1" xfId="0" applyNumberFormat="1" applyFont="1" applyFill="1" applyBorder="1" applyAlignment="1">
      <alignment horizontal="center" vertical="center" wrapText="1"/>
    </xf>
    <xf numFmtId="9" fontId="19" fillId="4" borderId="1" xfId="2" applyFont="1" applyFill="1" applyBorder="1" applyAlignment="1">
      <alignment horizontal="center" vertical="center" wrapText="1"/>
    </xf>
    <xf numFmtId="0" fontId="19" fillId="4" borderId="0" xfId="0" applyFont="1" applyFill="1" applyAlignment="1">
      <alignment horizontal="center" vertical="center"/>
    </xf>
    <xf numFmtId="176" fontId="19" fillId="4" borderId="1" xfId="0" applyNumberFormat="1" applyFont="1" applyFill="1" applyBorder="1">
      <alignment vertical="center"/>
    </xf>
    <xf numFmtId="185" fontId="19" fillId="4" borderId="1" xfId="0" applyNumberFormat="1" applyFont="1" applyFill="1" applyBorder="1" applyAlignment="1">
      <alignment horizontal="center" vertical="center" wrapText="1"/>
    </xf>
    <xf numFmtId="0" fontId="19" fillId="4" borderId="1" xfId="0" quotePrefix="1" applyFont="1" applyFill="1" applyBorder="1" applyAlignment="1">
      <alignment horizontal="center" vertical="center"/>
    </xf>
    <xf numFmtId="0" fontId="19" fillId="4" borderId="1" xfId="0" applyFont="1" applyFill="1" applyBorder="1">
      <alignment vertical="center"/>
    </xf>
    <xf numFmtId="0" fontId="19" fillId="0" borderId="3" xfId="0" applyFont="1" applyBorder="1" applyAlignment="1">
      <alignment horizontal="center" vertical="center"/>
    </xf>
    <xf numFmtId="41" fontId="19" fillId="0" borderId="1" xfId="1" applyFont="1" applyBorder="1" applyAlignment="1">
      <alignment horizontal="right" vertical="center"/>
    </xf>
    <xf numFmtId="41" fontId="19" fillId="0" borderId="1" xfId="1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shrinkToFit="1"/>
    </xf>
    <xf numFmtId="41" fontId="19" fillId="0" borderId="3" xfId="1" applyFont="1" applyBorder="1" applyAlignment="1">
      <alignment horizontal="right" vertical="center"/>
    </xf>
    <xf numFmtId="41" fontId="19" fillId="0" borderId="3" xfId="1" applyFont="1" applyBorder="1" applyAlignment="1">
      <alignment horizontal="center" vertical="center"/>
    </xf>
    <xf numFmtId="176" fontId="19" fillId="0" borderId="3" xfId="0" applyNumberFormat="1" applyFont="1" applyBorder="1" applyAlignment="1">
      <alignment horizontal="center" vertical="center"/>
    </xf>
    <xf numFmtId="9" fontId="19" fillId="0" borderId="3" xfId="2" applyFont="1" applyBorder="1" applyAlignment="1">
      <alignment horizontal="center" vertical="center"/>
    </xf>
    <xf numFmtId="9" fontId="19" fillId="0" borderId="1" xfId="2" applyFont="1" applyBorder="1" applyAlignment="1">
      <alignment horizontal="center" vertical="center"/>
    </xf>
    <xf numFmtId="0" fontId="19" fillId="0" borderId="3" xfId="0" quotePrefix="1" applyFont="1" applyBorder="1" applyAlignment="1">
      <alignment horizontal="center" vertical="center" wrapText="1"/>
    </xf>
    <xf numFmtId="0" fontId="19" fillId="0" borderId="1" xfId="0" quotePrefix="1" applyFont="1" applyBorder="1" applyAlignment="1">
      <alignment horizontal="center" vertical="center" wrapText="1" shrinkToFit="1"/>
    </xf>
    <xf numFmtId="0" fontId="19" fillId="0" borderId="1" xfId="0" quotePrefix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 shrinkToFit="1"/>
    </xf>
    <xf numFmtId="41" fontId="19" fillId="0" borderId="3" xfId="1" applyFont="1" applyFill="1" applyBorder="1" applyAlignment="1">
      <alignment horizontal="right" vertical="center"/>
    </xf>
    <xf numFmtId="41" fontId="19" fillId="0" borderId="1" xfId="1" applyFont="1" applyFill="1" applyBorder="1" applyAlignment="1">
      <alignment horizontal="right" vertical="center"/>
    </xf>
    <xf numFmtId="41" fontId="19" fillId="4" borderId="1" xfId="1" applyFont="1" applyFill="1" applyBorder="1" applyAlignment="1">
      <alignment horizontal="right" vertical="center"/>
    </xf>
    <xf numFmtId="41" fontId="19" fillId="0" borderId="1" xfId="1" applyFont="1" applyBorder="1" applyAlignment="1">
      <alignment horizontal="right" vertical="center" shrinkToFit="1"/>
    </xf>
    <xf numFmtId="176" fontId="19" fillId="0" borderId="1" xfId="0" applyNumberFormat="1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19" fillId="0" borderId="1" xfId="0" quotePrefix="1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shrinkToFit="1"/>
    </xf>
    <xf numFmtId="0" fontId="19" fillId="0" borderId="19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41" fontId="19" fillId="0" borderId="0" xfId="1" applyFont="1" applyAlignment="1">
      <alignment horizontal="right" vertical="center"/>
    </xf>
    <xf numFmtId="176" fontId="19" fillId="0" borderId="3" xfId="0" applyNumberFormat="1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14" fontId="19" fillId="0" borderId="1" xfId="0" applyNumberFormat="1" applyFont="1" applyBorder="1" applyAlignment="1">
      <alignment horizontal="center" vertical="center" shrinkToFit="1"/>
    </xf>
    <xf numFmtId="17" fontId="19" fillId="0" borderId="1" xfId="0" applyNumberFormat="1" applyFont="1" applyBorder="1" applyAlignment="1">
      <alignment horizontal="center" vertical="center" shrinkToFit="1"/>
    </xf>
    <xf numFmtId="14" fontId="19" fillId="0" borderId="1" xfId="0" applyNumberFormat="1" applyFont="1" applyBorder="1" applyAlignment="1">
      <alignment horizontal="center" vertical="center" wrapText="1" shrinkToFit="1"/>
    </xf>
    <xf numFmtId="178" fontId="19" fillId="0" borderId="1" xfId="0" applyNumberFormat="1" applyFont="1" applyBorder="1" applyAlignment="1">
      <alignment horizontal="center" vertical="center"/>
    </xf>
    <xf numFmtId="179" fontId="19" fillId="0" borderId="1" xfId="0" applyNumberFormat="1" applyFont="1" applyBorder="1" applyAlignment="1">
      <alignment horizontal="center" vertical="center" shrinkToFit="1"/>
    </xf>
    <xf numFmtId="3" fontId="19" fillId="0" borderId="1" xfId="0" applyNumberFormat="1" applyFont="1" applyBorder="1" applyAlignment="1">
      <alignment horizontal="center" vertical="center" wrapText="1" shrinkToFit="1"/>
    </xf>
    <xf numFmtId="182" fontId="19" fillId="0" borderId="3" xfId="0" applyNumberFormat="1" applyFont="1" applyBorder="1" applyAlignment="1">
      <alignment horizontal="center" vertical="center" wrapText="1"/>
    </xf>
    <xf numFmtId="3" fontId="19" fillId="0" borderId="3" xfId="0" applyNumberFormat="1" applyFont="1" applyBorder="1" applyAlignment="1">
      <alignment horizontal="center" vertical="center" wrapText="1"/>
    </xf>
    <xf numFmtId="3" fontId="19" fillId="0" borderId="1" xfId="0" applyNumberFormat="1" applyFont="1" applyBorder="1" applyAlignment="1">
      <alignment horizontal="center" vertical="center" wrapText="1"/>
    </xf>
    <xf numFmtId="176" fontId="19" fillId="4" borderId="3" xfId="0" applyNumberFormat="1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176" fontId="19" fillId="0" borderId="19" xfId="0" applyNumberFormat="1" applyFont="1" applyBorder="1" applyAlignment="1">
      <alignment horizontal="center" vertical="center"/>
    </xf>
    <xf numFmtId="41" fontId="19" fillId="0" borderId="0" xfId="1" applyFont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19" fillId="0" borderId="3" xfId="0" applyFont="1" applyBorder="1" applyAlignment="1">
      <alignment horizontal="left" vertical="center" shrinkToFit="1"/>
    </xf>
    <xf numFmtId="0" fontId="19" fillId="0" borderId="1" xfId="0" applyFont="1" applyBorder="1">
      <alignment vertical="center"/>
    </xf>
    <xf numFmtId="0" fontId="19" fillId="4" borderId="1" xfId="0" applyFont="1" applyFill="1" applyBorder="1" applyAlignment="1">
      <alignment horizontal="left" vertical="center" shrinkToFit="1"/>
    </xf>
    <xf numFmtId="0" fontId="19" fillId="4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4" borderId="1" xfId="0" quotePrefix="1" applyFont="1" applyFill="1" applyBorder="1" applyAlignment="1">
      <alignment vertical="center" wrapText="1"/>
    </xf>
    <xf numFmtId="0" fontId="19" fillId="4" borderId="1" xfId="0" quotePrefix="1" applyFont="1" applyFill="1" applyBorder="1">
      <alignment vertical="center"/>
    </xf>
    <xf numFmtId="0" fontId="19" fillId="0" borderId="1" xfId="0" applyFont="1" applyBorder="1" applyAlignment="1">
      <alignment vertical="center" wrapText="1"/>
    </xf>
    <xf numFmtId="0" fontId="19" fillId="4" borderId="3" xfId="0" applyFont="1" applyFill="1" applyBorder="1">
      <alignment vertical="center"/>
    </xf>
    <xf numFmtId="0" fontId="23" fillId="0" borderId="1" xfId="0" applyFont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19" fillId="0" borderId="1" xfId="0" quotePrefix="1" applyFont="1" applyBorder="1" applyAlignment="1">
      <alignment horizontal="left" vertical="center" wrapText="1"/>
    </xf>
    <xf numFmtId="0" fontId="19" fillId="4" borderId="1" xfId="0" quotePrefix="1" applyFont="1" applyFill="1" applyBorder="1" applyAlignment="1">
      <alignment horizontal="left" vertical="center" wrapText="1"/>
    </xf>
    <xf numFmtId="0" fontId="19" fillId="0" borderId="21" xfId="5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176" fontId="18" fillId="0" borderId="3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 shrinkToFit="1"/>
    </xf>
    <xf numFmtId="176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>
      <alignment vertical="center"/>
    </xf>
    <xf numFmtId="49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shrinkToFit="1"/>
    </xf>
    <xf numFmtId="0" fontId="18" fillId="0" borderId="0" xfId="0" applyFont="1">
      <alignment vertical="center"/>
    </xf>
    <xf numFmtId="0" fontId="18" fillId="0" borderId="3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 shrinkToFit="1"/>
    </xf>
    <xf numFmtId="0" fontId="18" fillId="0" borderId="3" xfId="0" applyFont="1" applyBorder="1" applyAlignment="1">
      <alignment horizontal="left" vertical="center" wrapText="1"/>
    </xf>
    <xf numFmtId="14" fontId="18" fillId="4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shrinkToFit="1"/>
    </xf>
    <xf numFmtId="0" fontId="22" fillId="4" borderId="1" xfId="0" applyFont="1" applyFill="1" applyBorder="1" applyAlignment="1">
      <alignment horizontal="center" vertical="center"/>
    </xf>
    <xf numFmtId="0" fontId="19" fillId="4" borderId="1" xfId="4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1" xfId="6" applyFont="1" applyFill="1" applyBorder="1" applyAlignment="1">
      <alignment horizontal="left" vertical="center" shrinkToFit="1"/>
    </xf>
    <xf numFmtId="0" fontId="18" fillId="4" borderId="1" xfId="0" applyFont="1" applyFill="1" applyBorder="1" applyAlignment="1">
      <alignment horizontal="left" vertical="center" wrapText="1"/>
    </xf>
    <xf numFmtId="0" fontId="18" fillId="4" borderId="1" xfId="6" applyFont="1" applyFill="1" applyBorder="1" applyAlignment="1">
      <alignment horizontal="left" vertical="center" wrapText="1"/>
    </xf>
    <xf numFmtId="41" fontId="18" fillId="4" borderId="1" xfId="1" applyFont="1" applyFill="1" applyBorder="1" applyAlignment="1">
      <alignment horizontal="right" vertical="center"/>
    </xf>
    <xf numFmtId="176" fontId="18" fillId="4" borderId="3" xfId="0" applyNumberFormat="1" applyFont="1" applyFill="1" applyBorder="1">
      <alignment vertical="center"/>
    </xf>
    <xf numFmtId="176" fontId="18" fillId="4" borderId="3" xfId="0" applyNumberFormat="1" applyFont="1" applyFill="1" applyBorder="1" applyAlignment="1">
      <alignment horizontal="right" vertical="center"/>
    </xf>
    <xf numFmtId="0" fontId="18" fillId="4" borderId="1" xfId="0" applyFont="1" applyFill="1" applyBorder="1">
      <alignment vertical="center"/>
    </xf>
    <xf numFmtId="0" fontId="18" fillId="4" borderId="0" xfId="0" applyFont="1" applyFill="1">
      <alignment vertical="center"/>
    </xf>
    <xf numFmtId="0" fontId="18" fillId="4" borderId="1" xfId="0" applyFont="1" applyFill="1" applyBorder="1" applyAlignment="1">
      <alignment horizontal="left" vertical="center"/>
    </xf>
    <xf numFmtId="0" fontId="15" fillId="2" borderId="22" xfId="0" applyFont="1" applyFill="1" applyBorder="1" applyAlignment="1">
      <alignment horizontal="center" vertical="center"/>
    </xf>
    <xf numFmtId="41" fontId="15" fillId="2" borderId="3" xfId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right" vertical="center" shrinkToFit="1"/>
    </xf>
    <xf numFmtId="0" fontId="15" fillId="2" borderId="3" xfId="0" applyFont="1" applyFill="1" applyBorder="1" applyAlignment="1">
      <alignment horizontal="right" vertical="center"/>
    </xf>
    <xf numFmtId="0" fontId="15" fillId="2" borderId="3" xfId="0" applyFont="1" applyFill="1" applyBorder="1" applyAlignment="1">
      <alignment horizontal="right" vertical="center" wrapText="1"/>
    </xf>
    <xf numFmtId="176" fontId="15" fillId="2" borderId="3" xfId="0" applyNumberFormat="1" applyFont="1" applyFill="1" applyBorder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19" fillId="4" borderId="1" xfId="0" applyFont="1" applyFill="1" applyBorder="1" applyAlignment="1">
      <alignment vertical="center" wrapText="1"/>
    </xf>
    <xf numFmtId="0" fontId="19" fillId="0" borderId="3" xfId="3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 shrinkToFit="1"/>
    </xf>
    <xf numFmtId="0" fontId="19" fillId="0" borderId="1" xfId="3" applyFont="1" applyBorder="1" applyAlignment="1">
      <alignment horizontal="center" vertical="center" wrapText="1"/>
    </xf>
    <xf numFmtId="180" fontId="19" fillId="0" borderId="3" xfId="3" applyNumberFormat="1" applyFont="1" applyBorder="1" applyAlignment="1">
      <alignment horizontal="center" vertical="center" shrinkToFit="1"/>
    </xf>
    <xf numFmtId="180" fontId="19" fillId="0" borderId="1" xfId="3" applyNumberFormat="1" applyFont="1" applyBorder="1" applyAlignment="1">
      <alignment horizontal="center" vertical="center" shrinkToFit="1"/>
    </xf>
    <xf numFmtId="180" fontId="19" fillId="0" borderId="1" xfId="3" applyNumberFormat="1" applyFont="1" applyBorder="1" applyAlignment="1">
      <alignment horizontal="center" vertical="center"/>
    </xf>
    <xf numFmtId="0" fontId="19" fillId="0" borderId="3" xfId="3" applyFont="1" applyBorder="1" applyAlignment="1">
      <alignment horizontal="center" vertical="center" shrinkToFit="1"/>
    </xf>
    <xf numFmtId="180" fontId="19" fillId="0" borderId="3" xfId="3" applyNumberFormat="1" applyFont="1" applyBorder="1" applyAlignment="1">
      <alignment horizontal="center" vertical="center"/>
    </xf>
    <xf numFmtId="0" fontId="19" fillId="0" borderId="1" xfId="4" quotePrefix="1" applyFont="1" applyBorder="1" applyAlignment="1">
      <alignment horizontal="center" vertical="center" wrapText="1"/>
    </xf>
    <xf numFmtId="41" fontId="18" fillId="0" borderId="1" xfId="1" applyFont="1" applyBorder="1" applyAlignment="1">
      <alignment horizontal="right" vertical="center"/>
    </xf>
    <xf numFmtId="176" fontId="18" fillId="0" borderId="3" xfId="0" applyNumberFormat="1" applyFont="1" applyBorder="1">
      <alignment vertical="center"/>
    </xf>
    <xf numFmtId="0" fontId="18" fillId="0" borderId="1" xfId="0" applyFont="1" applyBorder="1" applyAlignment="1">
      <alignment horizontal="left" vertical="center" wrapText="1"/>
    </xf>
    <xf numFmtId="41" fontId="18" fillId="0" borderId="1" xfId="1" applyFont="1" applyFill="1" applyBorder="1" applyAlignment="1">
      <alignment horizontal="right" vertical="center"/>
    </xf>
    <xf numFmtId="41" fontId="18" fillId="0" borderId="3" xfId="1" applyFont="1" applyBorder="1" applyAlignment="1">
      <alignment horizontal="right" vertical="center"/>
    </xf>
    <xf numFmtId="176" fontId="18" fillId="0" borderId="1" xfId="0" applyNumberFormat="1" applyFont="1" applyBorder="1" applyAlignment="1">
      <alignment horizontal="right" vertical="center"/>
    </xf>
    <xf numFmtId="41" fontId="18" fillId="0" borderId="3" xfId="1" applyFont="1" applyFill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14" fontId="18" fillId="4" borderId="3" xfId="0" applyNumberFormat="1" applyFont="1" applyFill="1" applyBorder="1" applyAlignment="1">
      <alignment horizontal="center" vertical="center"/>
    </xf>
    <xf numFmtId="14" fontId="18" fillId="4" borderId="1" xfId="0" applyNumberFormat="1" applyFont="1" applyFill="1" applyBorder="1" applyAlignment="1">
      <alignment horizontal="center" vertical="center"/>
    </xf>
    <xf numFmtId="183" fontId="18" fillId="0" borderId="1" xfId="3" applyNumberFormat="1" applyFont="1" applyBorder="1" applyAlignment="1">
      <alignment horizontal="left" vertical="center" wrapText="1"/>
    </xf>
    <xf numFmtId="176" fontId="18" fillId="0" borderId="3" xfId="0" applyNumberFormat="1" applyFont="1" applyBorder="1" applyAlignment="1">
      <alignment horizontal="right"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176" fontId="18" fillId="0" borderId="2" xfId="0" applyNumberFormat="1" applyFont="1" applyBorder="1" applyAlignment="1">
      <alignment horizontal="right" vertical="center"/>
    </xf>
    <xf numFmtId="176" fontId="19" fillId="0" borderId="3" xfId="0" applyNumberFormat="1" applyFont="1" applyBorder="1" applyAlignment="1">
      <alignment horizontal="center" vertical="center" shrinkToFit="1"/>
    </xf>
    <xf numFmtId="0" fontId="18" fillId="0" borderId="1" xfId="0" applyFont="1" applyBorder="1" applyAlignment="1">
      <alignment vertical="center" shrinkToFit="1"/>
    </xf>
    <xf numFmtId="41" fontId="18" fillId="0" borderId="2" xfId="1" applyFont="1" applyFill="1" applyBorder="1" applyAlignment="1">
      <alignment horizontal="right" vertical="center"/>
    </xf>
    <xf numFmtId="41" fontId="19" fillId="0" borderId="17" xfId="1" applyFont="1" applyBorder="1" applyAlignment="1">
      <alignment horizontal="right" vertical="center"/>
    </xf>
    <xf numFmtId="41" fontId="19" fillId="4" borderId="1" xfId="1" applyFont="1" applyFill="1" applyBorder="1" applyAlignment="1">
      <alignment horizontal="right" vertical="center" wrapText="1"/>
    </xf>
    <xf numFmtId="41" fontId="19" fillId="0" borderId="3" xfId="1" applyFont="1" applyBorder="1" applyAlignment="1">
      <alignment horizontal="right" vertical="center" wrapText="1"/>
    </xf>
    <xf numFmtId="41" fontId="19" fillId="0" borderId="1" xfId="1" applyFont="1" applyBorder="1" applyAlignment="1">
      <alignment horizontal="right" vertical="center" wrapText="1"/>
    </xf>
    <xf numFmtId="41" fontId="19" fillId="0" borderId="3" xfId="1" applyFont="1" applyBorder="1" applyAlignment="1">
      <alignment horizontal="right" vertical="center" shrinkToFit="1"/>
    </xf>
    <xf numFmtId="41" fontId="19" fillId="0" borderId="19" xfId="1" applyFont="1" applyBorder="1" applyAlignment="1">
      <alignment horizontal="right" vertical="center"/>
    </xf>
    <xf numFmtId="41" fontId="19" fillId="4" borderId="3" xfId="1" applyFont="1" applyFill="1" applyBorder="1" applyAlignment="1">
      <alignment horizontal="right" vertical="center"/>
    </xf>
    <xf numFmtId="41" fontId="23" fillId="0" borderId="1" xfId="1" applyFont="1" applyBorder="1" applyAlignment="1">
      <alignment horizontal="right" vertical="center"/>
    </xf>
    <xf numFmtId="41" fontId="19" fillId="0" borderId="21" xfId="1" applyFont="1" applyBorder="1" applyAlignment="1">
      <alignment horizontal="right" vertical="center" wrapText="1"/>
    </xf>
    <xf numFmtId="41" fontId="18" fillId="0" borderId="1" xfId="1" applyFont="1" applyBorder="1" applyAlignment="1">
      <alignment horizontal="right" vertical="center" wrapText="1"/>
    </xf>
    <xf numFmtId="41" fontId="18" fillId="0" borderId="6" xfId="1" applyFont="1" applyFill="1" applyBorder="1" applyAlignment="1">
      <alignment horizontal="right" vertical="center"/>
    </xf>
    <xf numFmtId="0" fontId="23" fillId="0" borderId="3" xfId="0" applyFont="1" applyBorder="1" applyAlignment="1">
      <alignment horizontal="center" vertical="center" shrinkToFit="1"/>
    </xf>
    <xf numFmtId="176" fontId="17" fillId="4" borderId="5" xfId="0" applyNumberFormat="1" applyFont="1" applyFill="1" applyBorder="1" applyAlignment="1">
      <alignment horizontal="center" vertical="center"/>
    </xf>
    <xf numFmtId="176" fontId="17" fillId="4" borderId="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176" fontId="17" fillId="4" borderId="18" xfId="0" applyNumberFormat="1" applyFont="1" applyFill="1" applyBorder="1" applyAlignment="1">
      <alignment horizontal="center" vertical="center"/>
    </xf>
    <xf numFmtId="176" fontId="17" fillId="4" borderId="10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 shrinkToFit="1"/>
    </xf>
    <xf numFmtId="0" fontId="4" fillId="3" borderId="7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shrinkToFit="1"/>
    </xf>
  </cellXfs>
  <cellStyles count="9">
    <cellStyle name="백분율" xfId="2" builtinId="5"/>
    <cellStyle name="쉼표 [0]" xfId="1" builtinId="6"/>
    <cellStyle name="표준" xfId="0" builtinId="0"/>
    <cellStyle name="표준 10" xfId="6" xr:uid="{BD4A9947-E824-4E74-A405-BC7358858FF4}"/>
    <cellStyle name="표준 110" xfId="7" xr:uid="{6C9EE6B2-E08B-419A-9F9F-E7FDA13D997B}"/>
    <cellStyle name="표준 2" xfId="3" xr:uid="{6E072AD3-9B50-4FBD-8E89-BEFD61006D72}"/>
    <cellStyle name="표준 3" xfId="5" xr:uid="{5D487DC1-DBF1-494B-AA48-1F2331972B12}"/>
    <cellStyle name="표준_2007년 집행계획 (수정본) (version 1) (version 2)" xfId="8" xr:uid="{42089686-FBC3-4464-A4DB-44599DB72012}"/>
    <cellStyle name="표준_건설공사 현황(농업기반담당08)" xfId="4" xr:uid="{65B89B3D-CADD-4616-B62C-8878264DD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E7381-4F8F-4AC7-B506-653D439EABA8}">
  <dimension ref="A1:R224"/>
  <sheetViews>
    <sheetView workbookViewId="0">
      <selection activeCell="C6" sqref="C6"/>
    </sheetView>
  </sheetViews>
  <sheetFormatPr defaultRowHeight="16.5" x14ac:dyDescent="0.3"/>
  <cols>
    <col min="2" max="2" width="13" customWidth="1"/>
    <col min="3" max="3" width="19.625" customWidth="1"/>
    <col min="4" max="4" width="10" customWidth="1"/>
    <col min="5" max="5" width="12.875" customWidth="1"/>
    <col min="7" max="7" width="10.5" customWidth="1"/>
    <col min="8" max="8" width="36.125" customWidth="1"/>
    <col min="9" max="9" width="29.25" customWidth="1"/>
    <col min="10" max="10" width="23.125" customWidth="1"/>
    <col min="11" max="11" width="13.125" customWidth="1"/>
    <col min="12" max="12" width="9.5" customWidth="1"/>
    <col min="14" max="14" width="13.375" customWidth="1"/>
    <col min="15" max="15" width="12.5" customWidth="1"/>
  </cols>
  <sheetData>
    <row r="1" spans="1:18" s="2" customFormat="1" ht="36" customHeight="1" x14ac:dyDescent="0.3">
      <c r="A1" s="308" t="s">
        <v>0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</row>
    <row r="2" spans="1:18" ht="24.95" customHeight="1" x14ac:dyDescent="0.3">
      <c r="A2" s="3"/>
      <c r="B2" s="3"/>
      <c r="C2" s="4"/>
      <c r="D2" s="3"/>
      <c r="E2" s="3"/>
      <c r="F2" s="3"/>
      <c r="G2" s="4"/>
      <c r="H2" s="4"/>
      <c r="I2" s="4"/>
      <c r="J2" s="4"/>
      <c r="K2" s="3"/>
      <c r="L2" s="3"/>
      <c r="M2" s="3"/>
      <c r="N2" s="3"/>
      <c r="O2" s="3"/>
      <c r="P2" s="5"/>
      <c r="Q2" s="309" t="s">
        <v>1</v>
      </c>
      <c r="R2" s="309"/>
    </row>
    <row r="3" spans="1:18" ht="30" customHeight="1" x14ac:dyDescent="0.3">
      <c r="A3" s="310" t="s">
        <v>2</v>
      </c>
      <c r="B3" s="310" t="s">
        <v>3</v>
      </c>
      <c r="C3" s="312" t="s">
        <v>4</v>
      </c>
      <c r="D3" s="314" t="s">
        <v>5</v>
      </c>
      <c r="E3" s="314" t="s">
        <v>6</v>
      </c>
      <c r="F3" s="314" t="s">
        <v>7</v>
      </c>
      <c r="G3" s="312" t="s">
        <v>8</v>
      </c>
      <c r="H3" s="316" t="s">
        <v>9</v>
      </c>
      <c r="I3" s="312" t="s">
        <v>10</v>
      </c>
      <c r="J3" s="312" t="s">
        <v>11</v>
      </c>
      <c r="K3" s="314" t="s">
        <v>12</v>
      </c>
      <c r="L3" s="306" t="s">
        <v>13</v>
      </c>
      <c r="M3" s="307"/>
      <c r="N3" s="306" t="s">
        <v>14</v>
      </c>
      <c r="O3" s="307"/>
      <c r="P3" s="306" t="s">
        <v>15</v>
      </c>
      <c r="Q3" s="307"/>
      <c r="R3" s="302" t="s">
        <v>16</v>
      </c>
    </row>
    <row r="4" spans="1:18" ht="30" customHeight="1" thickBot="1" x14ac:dyDescent="0.35">
      <c r="A4" s="311"/>
      <c r="B4" s="311"/>
      <c r="C4" s="313"/>
      <c r="D4" s="315"/>
      <c r="E4" s="315"/>
      <c r="F4" s="311"/>
      <c r="G4" s="313"/>
      <c r="H4" s="313"/>
      <c r="I4" s="313"/>
      <c r="J4" s="313"/>
      <c r="K4" s="315"/>
      <c r="L4" s="6" t="s">
        <v>17</v>
      </c>
      <c r="M4" s="7" t="s">
        <v>18</v>
      </c>
      <c r="N4" s="8" t="s">
        <v>19</v>
      </c>
      <c r="O4" s="8" t="s">
        <v>20</v>
      </c>
      <c r="P4" s="9" t="s">
        <v>21</v>
      </c>
      <c r="Q4" s="8" t="s">
        <v>22</v>
      </c>
      <c r="R4" s="303"/>
    </row>
    <row r="5" spans="1:18" s="1" customFormat="1" ht="30" customHeight="1" thickTop="1" x14ac:dyDescent="0.3">
      <c r="A5" s="10" t="s">
        <v>23</v>
      </c>
      <c r="B5" s="11">
        <f>COUNTA(B6:B260)</f>
        <v>219</v>
      </c>
      <c r="C5" s="12"/>
      <c r="D5" s="13"/>
      <c r="E5" s="13"/>
      <c r="F5" s="13"/>
      <c r="G5" s="12"/>
      <c r="H5" s="12"/>
      <c r="I5" s="12"/>
      <c r="J5" s="12"/>
      <c r="K5" s="14"/>
      <c r="L5" s="13"/>
      <c r="M5" s="13"/>
      <c r="N5" s="15">
        <f>SUM(N6:N260)</f>
        <v>2128406</v>
      </c>
      <c r="O5" s="15">
        <f>SUM(O6:O260)</f>
        <v>242967</v>
      </c>
      <c r="P5" s="15"/>
      <c r="Q5" s="15"/>
      <c r="R5" s="13"/>
    </row>
    <row r="6" spans="1:18" s="16" customFormat="1" ht="30" customHeight="1" x14ac:dyDescent="0.3">
      <c r="A6" s="22">
        <f>ROW()-5</f>
        <v>1</v>
      </c>
      <c r="B6" s="104" t="s">
        <v>24</v>
      </c>
      <c r="C6" s="21" t="s">
        <v>25</v>
      </c>
      <c r="D6" s="21" t="s">
        <v>26</v>
      </c>
      <c r="E6" s="21" t="s">
        <v>27</v>
      </c>
      <c r="F6" s="21" t="s">
        <v>28</v>
      </c>
      <c r="G6" s="21" t="s">
        <v>29</v>
      </c>
      <c r="H6" s="21" t="s">
        <v>30</v>
      </c>
      <c r="I6" s="21" t="s">
        <v>31</v>
      </c>
      <c r="J6" s="25" t="s">
        <v>32</v>
      </c>
      <c r="K6" s="25" t="s">
        <v>33</v>
      </c>
      <c r="L6" s="21" t="s">
        <v>33</v>
      </c>
      <c r="M6" s="21">
        <v>2027.12</v>
      </c>
      <c r="N6" s="42">
        <v>8117</v>
      </c>
      <c r="O6" s="42">
        <v>3000</v>
      </c>
      <c r="P6" s="26">
        <v>0</v>
      </c>
      <c r="Q6" s="26">
        <v>30</v>
      </c>
      <c r="R6" s="21"/>
    </row>
    <row r="7" spans="1:18" s="17" customFormat="1" ht="42" customHeight="1" x14ac:dyDescent="0.3">
      <c r="A7" s="22">
        <f t="shared" ref="A7:A70" si="0">ROW()-5</f>
        <v>2</v>
      </c>
      <c r="B7" s="104" t="s">
        <v>24</v>
      </c>
      <c r="C7" s="21" t="s">
        <v>34</v>
      </c>
      <c r="D7" s="21" t="s">
        <v>35</v>
      </c>
      <c r="E7" s="22" t="s">
        <v>36</v>
      </c>
      <c r="F7" s="22" t="s">
        <v>37</v>
      </c>
      <c r="G7" s="21" t="s">
        <v>38</v>
      </c>
      <c r="H7" s="21" t="s">
        <v>39</v>
      </c>
      <c r="I7" s="21" t="s">
        <v>40</v>
      </c>
      <c r="J7" s="25" t="s">
        <v>41</v>
      </c>
      <c r="K7" s="31" t="s">
        <v>42</v>
      </c>
      <c r="L7" s="21">
        <v>2025.5</v>
      </c>
      <c r="M7" s="21">
        <v>2030.1</v>
      </c>
      <c r="N7" s="42">
        <v>46944</v>
      </c>
      <c r="O7" s="42">
        <v>3000</v>
      </c>
      <c r="P7" s="26">
        <v>10</v>
      </c>
      <c r="Q7" s="26">
        <v>25</v>
      </c>
      <c r="R7" s="21"/>
    </row>
    <row r="8" spans="1:18" s="17" customFormat="1" ht="30" customHeight="1" x14ac:dyDescent="0.3">
      <c r="A8" s="100">
        <f t="shared" si="0"/>
        <v>3</v>
      </c>
      <c r="B8" s="99" t="s">
        <v>24</v>
      </c>
      <c r="C8" s="102" t="s">
        <v>34</v>
      </c>
      <c r="D8" s="21" t="s">
        <v>35</v>
      </c>
      <c r="E8" s="22" t="s">
        <v>36</v>
      </c>
      <c r="F8" s="22" t="s">
        <v>37</v>
      </c>
      <c r="G8" s="21" t="s">
        <v>38</v>
      </c>
      <c r="H8" s="21" t="s">
        <v>43</v>
      </c>
      <c r="I8" s="21" t="s">
        <v>44</v>
      </c>
      <c r="J8" s="25" t="s">
        <v>45</v>
      </c>
      <c r="K8" s="31" t="s">
        <v>42</v>
      </c>
      <c r="L8" s="21" t="s">
        <v>46</v>
      </c>
      <c r="M8" s="21" t="s">
        <v>47</v>
      </c>
      <c r="N8" s="42">
        <v>30833</v>
      </c>
      <c r="O8" s="42">
        <v>7000</v>
      </c>
      <c r="P8" s="26">
        <v>1</v>
      </c>
      <c r="Q8" s="26">
        <v>30</v>
      </c>
      <c r="R8" s="21"/>
    </row>
    <row r="9" spans="1:18" s="17" customFormat="1" ht="30" customHeight="1" x14ac:dyDescent="0.3">
      <c r="A9" s="100">
        <f t="shared" si="0"/>
        <v>4</v>
      </c>
      <c r="B9" s="99" t="s">
        <v>24</v>
      </c>
      <c r="C9" s="102" t="s">
        <v>34</v>
      </c>
      <c r="D9" s="21" t="s">
        <v>48</v>
      </c>
      <c r="E9" s="21" t="s">
        <v>49</v>
      </c>
      <c r="F9" s="22" t="s">
        <v>28</v>
      </c>
      <c r="G9" s="21" t="s">
        <v>38</v>
      </c>
      <c r="H9" s="21" t="s">
        <v>50</v>
      </c>
      <c r="I9" s="21" t="s">
        <v>51</v>
      </c>
      <c r="J9" s="25" t="s">
        <v>52</v>
      </c>
      <c r="K9" s="31" t="s">
        <v>42</v>
      </c>
      <c r="L9" s="21">
        <v>2026</v>
      </c>
      <c r="M9" s="21">
        <v>2029</v>
      </c>
      <c r="N9" s="42">
        <v>31529</v>
      </c>
      <c r="O9" s="42">
        <v>3000</v>
      </c>
      <c r="P9" s="26">
        <v>0</v>
      </c>
      <c r="Q9" s="26">
        <v>20</v>
      </c>
      <c r="R9" s="21"/>
    </row>
    <row r="10" spans="1:18" s="17" customFormat="1" ht="30" customHeight="1" x14ac:dyDescent="0.3">
      <c r="A10" s="100">
        <f t="shared" si="0"/>
        <v>5</v>
      </c>
      <c r="B10" s="99" t="s">
        <v>24</v>
      </c>
      <c r="C10" s="102" t="s">
        <v>34</v>
      </c>
      <c r="D10" s="21" t="s">
        <v>35</v>
      </c>
      <c r="E10" s="22" t="s">
        <v>36</v>
      </c>
      <c r="F10" s="22" t="s">
        <v>28</v>
      </c>
      <c r="G10" s="21" t="s">
        <v>38</v>
      </c>
      <c r="H10" s="22" t="s">
        <v>53</v>
      </c>
      <c r="I10" s="21" t="s">
        <v>54</v>
      </c>
      <c r="J10" s="25" t="s">
        <v>55</v>
      </c>
      <c r="K10" s="31" t="s">
        <v>42</v>
      </c>
      <c r="L10" s="22">
        <v>2026</v>
      </c>
      <c r="M10" s="21">
        <v>2029</v>
      </c>
      <c r="N10" s="45">
        <v>27973</v>
      </c>
      <c r="O10" s="45">
        <v>3000</v>
      </c>
      <c r="P10" s="28">
        <v>0</v>
      </c>
      <c r="Q10" s="28">
        <v>20</v>
      </c>
      <c r="R10" s="22"/>
    </row>
    <row r="11" spans="1:18" s="17" customFormat="1" ht="30" customHeight="1" x14ac:dyDescent="0.3">
      <c r="A11" s="100">
        <f t="shared" si="0"/>
        <v>6</v>
      </c>
      <c r="B11" s="99" t="s">
        <v>24</v>
      </c>
      <c r="C11" s="102" t="s">
        <v>34</v>
      </c>
      <c r="D11" s="22" t="s">
        <v>56</v>
      </c>
      <c r="E11" s="22" t="s">
        <v>57</v>
      </c>
      <c r="F11" s="22" t="s">
        <v>28</v>
      </c>
      <c r="G11" s="21" t="s">
        <v>38</v>
      </c>
      <c r="H11" s="22" t="s">
        <v>58</v>
      </c>
      <c r="I11" s="22" t="s">
        <v>59</v>
      </c>
      <c r="J11" s="22" t="s">
        <v>60</v>
      </c>
      <c r="K11" s="31" t="s">
        <v>42</v>
      </c>
      <c r="L11" s="22">
        <v>2026</v>
      </c>
      <c r="M11" s="22">
        <v>2026</v>
      </c>
      <c r="N11" s="45">
        <v>248</v>
      </c>
      <c r="O11" s="45">
        <v>248</v>
      </c>
      <c r="P11" s="28">
        <v>0</v>
      </c>
      <c r="Q11" s="28">
        <v>100</v>
      </c>
      <c r="R11" s="22"/>
    </row>
    <row r="12" spans="1:18" s="17" customFormat="1" ht="30" customHeight="1" x14ac:dyDescent="0.3">
      <c r="A12" s="100">
        <f t="shared" si="0"/>
        <v>7</v>
      </c>
      <c r="B12" s="99" t="s">
        <v>24</v>
      </c>
      <c r="C12" s="102" t="s">
        <v>34</v>
      </c>
      <c r="D12" s="22" t="s">
        <v>56</v>
      </c>
      <c r="E12" s="22" t="s">
        <v>57</v>
      </c>
      <c r="F12" s="22" t="s">
        <v>28</v>
      </c>
      <c r="G12" s="21" t="s">
        <v>38</v>
      </c>
      <c r="H12" s="22" t="s">
        <v>61</v>
      </c>
      <c r="I12" s="22" t="s">
        <v>62</v>
      </c>
      <c r="J12" s="22" t="s">
        <v>63</v>
      </c>
      <c r="K12" s="31" t="s">
        <v>42</v>
      </c>
      <c r="L12" s="22">
        <v>2026</v>
      </c>
      <c r="M12" s="22">
        <v>2026</v>
      </c>
      <c r="N12" s="45">
        <v>1401</v>
      </c>
      <c r="O12" s="45">
        <v>1401</v>
      </c>
      <c r="P12" s="28">
        <v>0</v>
      </c>
      <c r="Q12" s="28">
        <v>100</v>
      </c>
      <c r="R12" s="22"/>
    </row>
    <row r="13" spans="1:18" s="17" customFormat="1" ht="30" customHeight="1" x14ac:dyDescent="0.3">
      <c r="A13" s="100">
        <f t="shared" si="0"/>
        <v>8</v>
      </c>
      <c r="B13" s="99" t="s">
        <v>24</v>
      </c>
      <c r="C13" s="102" t="s">
        <v>34</v>
      </c>
      <c r="D13" s="21" t="s">
        <v>48</v>
      </c>
      <c r="E13" s="21" t="s">
        <v>49</v>
      </c>
      <c r="F13" s="22" t="s">
        <v>28</v>
      </c>
      <c r="G13" s="21" t="s">
        <v>38</v>
      </c>
      <c r="H13" s="22" t="s">
        <v>64</v>
      </c>
      <c r="I13" s="22" t="s">
        <v>65</v>
      </c>
      <c r="J13" s="22" t="s">
        <v>60</v>
      </c>
      <c r="K13" s="31" t="s">
        <v>42</v>
      </c>
      <c r="L13" s="22">
        <v>2026</v>
      </c>
      <c r="M13" s="22">
        <v>2027</v>
      </c>
      <c r="N13" s="45">
        <v>3284</v>
      </c>
      <c r="O13" s="45">
        <v>2000</v>
      </c>
      <c r="P13" s="28">
        <v>0</v>
      </c>
      <c r="Q13" s="28">
        <v>50</v>
      </c>
      <c r="R13" s="22"/>
    </row>
    <row r="14" spans="1:18" s="17" customFormat="1" ht="30" customHeight="1" x14ac:dyDescent="0.3">
      <c r="A14" s="100">
        <f t="shared" si="0"/>
        <v>9</v>
      </c>
      <c r="B14" s="121" t="s">
        <v>24</v>
      </c>
      <c r="C14" s="122" t="s">
        <v>34</v>
      </c>
      <c r="D14" s="122" t="s">
        <v>48</v>
      </c>
      <c r="E14" s="21" t="s">
        <v>49</v>
      </c>
      <c r="F14" s="22" t="s">
        <v>28</v>
      </c>
      <c r="G14" s="21" t="s">
        <v>38</v>
      </c>
      <c r="H14" s="22" t="s">
        <v>66</v>
      </c>
      <c r="I14" s="22" t="s">
        <v>65</v>
      </c>
      <c r="J14" s="22" t="s">
        <v>60</v>
      </c>
      <c r="K14" s="31" t="s">
        <v>42</v>
      </c>
      <c r="L14" s="22">
        <v>2026</v>
      </c>
      <c r="M14" s="22">
        <v>2027</v>
      </c>
      <c r="N14" s="45">
        <v>3284</v>
      </c>
      <c r="O14" s="45">
        <v>2000</v>
      </c>
      <c r="P14" s="28">
        <v>0</v>
      </c>
      <c r="Q14" s="28">
        <v>50</v>
      </c>
      <c r="R14" s="22"/>
    </row>
    <row r="15" spans="1:18" s="17" customFormat="1" ht="30" customHeight="1" x14ac:dyDescent="0.3">
      <c r="A15" s="100">
        <f t="shared" si="0"/>
        <v>10</v>
      </c>
      <c r="B15" s="121" t="s">
        <v>24</v>
      </c>
      <c r="C15" s="122" t="s">
        <v>67</v>
      </c>
      <c r="D15" s="122" t="s">
        <v>68</v>
      </c>
      <c r="E15" s="21" t="s">
        <v>69</v>
      </c>
      <c r="F15" s="21" t="s">
        <v>37</v>
      </c>
      <c r="G15" s="21" t="s">
        <v>38</v>
      </c>
      <c r="H15" s="21" t="s">
        <v>70</v>
      </c>
      <c r="I15" s="21" t="s">
        <v>71</v>
      </c>
      <c r="J15" s="25" t="s">
        <v>72</v>
      </c>
      <c r="K15" s="25" t="s">
        <v>73</v>
      </c>
      <c r="L15" s="22">
        <v>2026</v>
      </c>
      <c r="M15" s="21"/>
      <c r="N15" s="42">
        <v>4340</v>
      </c>
      <c r="O15" s="42">
        <v>1850</v>
      </c>
      <c r="P15" s="26">
        <v>55</v>
      </c>
      <c r="Q15" s="26" t="s">
        <v>74</v>
      </c>
      <c r="R15" s="21" t="s">
        <v>75</v>
      </c>
    </row>
    <row r="16" spans="1:18" s="17" customFormat="1" ht="30" customHeight="1" x14ac:dyDescent="0.3">
      <c r="A16" s="100">
        <f t="shared" si="0"/>
        <v>11</v>
      </c>
      <c r="B16" s="121" t="s">
        <v>24</v>
      </c>
      <c r="C16" s="122" t="s">
        <v>67</v>
      </c>
      <c r="D16" s="122" t="s">
        <v>76</v>
      </c>
      <c r="E16" s="21" t="s">
        <v>77</v>
      </c>
      <c r="F16" s="22" t="s">
        <v>37</v>
      </c>
      <c r="G16" s="22" t="s">
        <v>38</v>
      </c>
      <c r="H16" s="22" t="s">
        <v>78</v>
      </c>
      <c r="I16" s="21" t="s">
        <v>79</v>
      </c>
      <c r="J16" s="25" t="s">
        <v>72</v>
      </c>
      <c r="K16" s="25" t="s">
        <v>73</v>
      </c>
      <c r="L16" s="22">
        <v>2026</v>
      </c>
      <c r="M16" s="22"/>
      <c r="N16" s="45">
        <v>8300</v>
      </c>
      <c r="O16" s="45">
        <v>1500</v>
      </c>
      <c r="P16" s="28" t="s">
        <v>74</v>
      </c>
      <c r="Q16" s="28" t="s">
        <v>74</v>
      </c>
      <c r="R16" s="21" t="s">
        <v>80</v>
      </c>
    </row>
    <row r="17" spans="1:18" s="17" customFormat="1" ht="30" customHeight="1" x14ac:dyDescent="0.3">
      <c r="A17" s="100">
        <f t="shared" si="0"/>
        <v>12</v>
      </c>
      <c r="B17" s="121" t="s">
        <v>24</v>
      </c>
      <c r="C17" s="122" t="s">
        <v>67</v>
      </c>
      <c r="D17" s="122" t="s">
        <v>76</v>
      </c>
      <c r="E17" s="21" t="s">
        <v>77</v>
      </c>
      <c r="F17" s="21" t="s">
        <v>37</v>
      </c>
      <c r="G17" s="21" t="s">
        <v>38</v>
      </c>
      <c r="H17" s="22" t="s">
        <v>81</v>
      </c>
      <c r="I17" s="22" t="s">
        <v>82</v>
      </c>
      <c r="J17" s="25" t="s">
        <v>72</v>
      </c>
      <c r="K17" s="25" t="s">
        <v>73</v>
      </c>
      <c r="L17" s="22">
        <v>2026</v>
      </c>
      <c r="M17" s="22"/>
      <c r="N17" s="45">
        <v>9500</v>
      </c>
      <c r="O17" s="45">
        <v>1400</v>
      </c>
      <c r="P17" s="26" t="s">
        <v>74</v>
      </c>
      <c r="Q17" s="26" t="s">
        <v>74</v>
      </c>
      <c r="R17" s="21" t="s">
        <v>80</v>
      </c>
    </row>
    <row r="18" spans="1:18" s="17" customFormat="1" ht="30" customHeight="1" x14ac:dyDescent="0.3">
      <c r="A18" s="100">
        <f t="shared" si="0"/>
        <v>13</v>
      </c>
      <c r="B18" s="121" t="s">
        <v>24</v>
      </c>
      <c r="C18" s="122" t="s">
        <v>67</v>
      </c>
      <c r="D18" s="122" t="s">
        <v>68</v>
      </c>
      <c r="E18" s="21" t="s">
        <v>69</v>
      </c>
      <c r="F18" s="22" t="s">
        <v>37</v>
      </c>
      <c r="G18" s="22" t="s">
        <v>38</v>
      </c>
      <c r="H18" s="22" t="s">
        <v>83</v>
      </c>
      <c r="I18" s="22" t="s">
        <v>84</v>
      </c>
      <c r="J18" s="25" t="s">
        <v>72</v>
      </c>
      <c r="K18" s="25" t="s">
        <v>73</v>
      </c>
      <c r="L18" s="22">
        <v>2026</v>
      </c>
      <c r="M18" s="22"/>
      <c r="N18" s="45">
        <v>5500</v>
      </c>
      <c r="O18" s="45">
        <v>1400</v>
      </c>
      <c r="P18" s="28" t="s">
        <v>74</v>
      </c>
      <c r="Q18" s="28" t="s">
        <v>74</v>
      </c>
      <c r="R18" s="21" t="s">
        <v>80</v>
      </c>
    </row>
    <row r="19" spans="1:18" s="17" customFormat="1" ht="30" customHeight="1" x14ac:dyDescent="0.3">
      <c r="A19" s="100">
        <f t="shared" si="0"/>
        <v>14</v>
      </c>
      <c r="B19" s="121" t="s">
        <v>24</v>
      </c>
      <c r="C19" s="122" t="s">
        <v>67</v>
      </c>
      <c r="D19" s="122" t="s">
        <v>76</v>
      </c>
      <c r="E19" s="21" t="s">
        <v>77</v>
      </c>
      <c r="F19" s="21" t="s">
        <v>28</v>
      </c>
      <c r="G19" s="21" t="s">
        <v>38</v>
      </c>
      <c r="H19" s="22" t="s">
        <v>85</v>
      </c>
      <c r="I19" s="22" t="s">
        <v>86</v>
      </c>
      <c r="J19" s="25" t="s">
        <v>72</v>
      </c>
      <c r="K19" s="31" t="s">
        <v>42</v>
      </c>
      <c r="L19" s="22">
        <v>2026</v>
      </c>
      <c r="M19" s="22"/>
      <c r="N19" s="45">
        <v>3900</v>
      </c>
      <c r="O19" s="45">
        <v>1500</v>
      </c>
      <c r="P19" s="26" t="s">
        <v>74</v>
      </c>
      <c r="Q19" s="26" t="s">
        <v>74</v>
      </c>
      <c r="R19" s="22" t="s">
        <v>87</v>
      </c>
    </row>
    <row r="20" spans="1:18" s="17" customFormat="1" ht="30" customHeight="1" x14ac:dyDescent="0.3">
      <c r="A20" s="100">
        <f t="shared" si="0"/>
        <v>15</v>
      </c>
      <c r="B20" s="121" t="s">
        <v>24</v>
      </c>
      <c r="C20" s="122" t="s">
        <v>67</v>
      </c>
      <c r="D20" s="122" t="s">
        <v>68</v>
      </c>
      <c r="E20" s="21" t="s">
        <v>69</v>
      </c>
      <c r="F20" s="22" t="s">
        <v>28</v>
      </c>
      <c r="G20" s="22" t="s">
        <v>38</v>
      </c>
      <c r="H20" s="22" t="s">
        <v>88</v>
      </c>
      <c r="I20" s="22" t="s">
        <v>89</v>
      </c>
      <c r="J20" s="25" t="s">
        <v>72</v>
      </c>
      <c r="K20" s="31" t="s">
        <v>90</v>
      </c>
      <c r="L20" s="22">
        <v>2026</v>
      </c>
      <c r="M20" s="22"/>
      <c r="N20" s="45">
        <v>6400</v>
      </c>
      <c r="O20" s="45">
        <v>300</v>
      </c>
      <c r="P20" s="28" t="s">
        <v>74</v>
      </c>
      <c r="Q20" s="28" t="s">
        <v>74</v>
      </c>
      <c r="R20" s="22" t="s">
        <v>87</v>
      </c>
    </row>
    <row r="21" spans="1:18" s="17" customFormat="1" ht="30" customHeight="1" x14ac:dyDescent="0.3">
      <c r="A21" s="100">
        <f t="shared" si="0"/>
        <v>16</v>
      </c>
      <c r="B21" s="97" t="s">
        <v>24</v>
      </c>
      <c r="C21" s="98" t="s">
        <v>91</v>
      </c>
      <c r="D21" s="32" t="s">
        <v>92</v>
      </c>
      <c r="E21" s="32">
        <v>5724</v>
      </c>
      <c r="F21" s="32" t="s">
        <v>37</v>
      </c>
      <c r="G21" s="32" t="s">
        <v>93</v>
      </c>
      <c r="H21" s="32" t="s">
        <v>94</v>
      </c>
      <c r="I21" s="31" t="s">
        <v>95</v>
      </c>
      <c r="J21" s="35" t="s">
        <v>96</v>
      </c>
      <c r="K21" s="31" t="s">
        <v>97</v>
      </c>
      <c r="L21" s="32" t="s">
        <v>98</v>
      </c>
      <c r="M21" s="32" t="s">
        <v>99</v>
      </c>
      <c r="N21" s="105">
        <v>394986</v>
      </c>
      <c r="O21" s="105">
        <v>6667</v>
      </c>
      <c r="P21" s="106">
        <v>86</v>
      </c>
      <c r="Q21" s="106">
        <v>90</v>
      </c>
      <c r="R21" s="32"/>
    </row>
    <row r="22" spans="1:18" s="17" customFormat="1" ht="30" customHeight="1" x14ac:dyDescent="0.3">
      <c r="A22" s="100">
        <f t="shared" si="0"/>
        <v>17</v>
      </c>
      <c r="B22" s="99" t="s">
        <v>24</v>
      </c>
      <c r="C22" s="100" t="s">
        <v>91</v>
      </c>
      <c r="D22" s="22" t="s">
        <v>100</v>
      </c>
      <c r="E22" s="22">
        <v>5733</v>
      </c>
      <c r="F22" s="22" t="s">
        <v>37</v>
      </c>
      <c r="G22" s="22" t="s">
        <v>93</v>
      </c>
      <c r="H22" s="22" t="s">
        <v>101</v>
      </c>
      <c r="I22" s="22" t="s">
        <v>102</v>
      </c>
      <c r="J22" s="35" t="s">
        <v>103</v>
      </c>
      <c r="K22" s="31" t="s">
        <v>97</v>
      </c>
      <c r="L22" s="22" t="s">
        <v>104</v>
      </c>
      <c r="M22" s="22" t="s">
        <v>105</v>
      </c>
      <c r="N22" s="53">
        <v>169873</v>
      </c>
      <c r="O22" s="53">
        <v>6488</v>
      </c>
      <c r="P22" s="28">
        <v>45</v>
      </c>
      <c r="Q22" s="28">
        <v>66</v>
      </c>
      <c r="R22" s="22"/>
    </row>
    <row r="23" spans="1:18" s="17" customFormat="1" ht="30" customHeight="1" x14ac:dyDescent="0.3">
      <c r="A23" s="100">
        <f t="shared" si="0"/>
        <v>18</v>
      </c>
      <c r="B23" s="99" t="s">
        <v>24</v>
      </c>
      <c r="C23" s="22" t="s">
        <v>91</v>
      </c>
      <c r="D23" s="22" t="s">
        <v>100</v>
      </c>
      <c r="E23" s="22">
        <v>5733</v>
      </c>
      <c r="F23" s="22" t="s">
        <v>37</v>
      </c>
      <c r="G23" s="22" t="s">
        <v>93</v>
      </c>
      <c r="H23" s="22" t="s">
        <v>106</v>
      </c>
      <c r="I23" s="22" t="s">
        <v>107</v>
      </c>
      <c r="J23" s="35" t="s">
        <v>108</v>
      </c>
      <c r="K23" s="31" t="s">
        <v>97</v>
      </c>
      <c r="L23" s="22" t="s">
        <v>109</v>
      </c>
      <c r="M23" s="22" t="s">
        <v>110</v>
      </c>
      <c r="N23" s="53">
        <v>51667</v>
      </c>
      <c r="O23" s="53">
        <v>265</v>
      </c>
      <c r="P23" s="28">
        <v>91</v>
      </c>
      <c r="Q23" s="28">
        <v>100</v>
      </c>
      <c r="R23" s="22"/>
    </row>
    <row r="24" spans="1:18" s="17" customFormat="1" ht="30" customHeight="1" x14ac:dyDescent="0.3">
      <c r="A24" s="100">
        <f t="shared" si="0"/>
        <v>19</v>
      </c>
      <c r="B24" s="99" t="s">
        <v>24</v>
      </c>
      <c r="C24" s="22" t="s">
        <v>91</v>
      </c>
      <c r="D24" s="22" t="s">
        <v>111</v>
      </c>
      <c r="E24" s="22">
        <v>5734</v>
      </c>
      <c r="F24" s="22" t="s">
        <v>37</v>
      </c>
      <c r="G24" s="22" t="s">
        <v>93</v>
      </c>
      <c r="H24" s="22" t="s">
        <v>112</v>
      </c>
      <c r="I24" s="22" t="s">
        <v>113</v>
      </c>
      <c r="J24" s="35" t="s">
        <v>114</v>
      </c>
      <c r="K24" s="31" t="s">
        <v>97</v>
      </c>
      <c r="L24" s="22" t="s">
        <v>115</v>
      </c>
      <c r="M24" s="22" t="s">
        <v>116</v>
      </c>
      <c r="N24" s="53">
        <v>287712</v>
      </c>
      <c r="O24" s="53">
        <v>14445</v>
      </c>
      <c r="P24" s="28">
        <v>41</v>
      </c>
      <c r="Q24" s="28">
        <v>49</v>
      </c>
      <c r="R24" s="22"/>
    </row>
    <row r="25" spans="1:18" s="17" customFormat="1" ht="30" customHeight="1" x14ac:dyDescent="0.3">
      <c r="A25" s="100">
        <f t="shared" si="0"/>
        <v>20</v>
      </c>
      <c r="B25" s="99" t="s">
        <v>24</v>
      </c>
      <c r="C25" s="22" t="s">
        <v>91</v>
      </c>
      <c r="D25" s="22" t="s">
        <v>117</v>
      </c>
      <c r="E25" s="22">
        <v>5735</v>
      </c>
      <c r="F25" s="22" t="s">
        <v>37</v>
      </c>
      <c r="G25" s="22" t="s">
        <v>93</v>
      </c>
      <c r="H25" s="22" t="s">
        <v>118</v>
      </c>
      <c r="I25" s="22" t="s">
        <v>119</v>
      </c>
      <c r="J25" s="35" t="s">
        <v>120</v>
      </c>
      <c r="K25" s="31" t="s">
        <v>97</v>
      </c>
      <c r="L25" s="22" t="s">
        <v>121</v>
      </c>
      <c r="M25" s="22" t="s">
        <v>122</v>
      </c>
      <c r="N25" s="53">
        <v>85664</v>
      </c>
      <c r="O25" s="53">
        <v>13434</v>
      </c>
      <c r="P25" s="28">
        <v>67</v>
      </c>
      <c r="Q25" s="28">
        <v>81</v>
      </c>
      <c r="R25" s="22"/>
    </row>
    <row r="26" spans="1:18" s="17" customFormat="1" ht="30" customHeight="1" x14ac:dyDescent="0.3">
      <c r="A26" s="100">
        <f t="shared" si="0"/>
        <v>21</v>
      </c>
      <c r="B26" s="99" t="s">
        <v>24</v>
      </c>
      <c r="C26" s="22" t="s">
        <v>91</v>
      </c>
      <c r="D26" s="22" t="s">
        <v>111</v>
      </c>
      <c r="E26" s="22">
        <v>5734</v>
      </c>
      <c r="F26" s="22" t="s">
        <v>37</v>
      </c>
      <c r="G26" s="22" t="s">
        <v>93</v>
      </c>
      <c r="H26" s="22" t="s">
        <v>123</v>
      </c>
      <c r="I26" s="22" t="s">
        <v>124</v>
      </c>
      <c r="J26" s="35" t="s">
        <v>125</v>
      </c>
      <c r="K26" s="31" t="s">
        <v>97</v>
      </c>
      <c r="L26" s="22" t="s">
        <v>126</v>
      </c>
      <c r="M26" s="22" t="s">
        <v>105</v>
      </c>
      <c r="N26" s="53">
        <v>72792</v>
      </c>
      <c r="O26" s="53">
        <v>12223</v>
      </c>
      <c r="P26" s="28">
        <v>44</v>
      </c>
      <c r="Q26" s="28">
        <v>60</v>
      </c>
      <c r="R26" s="22"/>
    </row>
    <row r="27" spans="1:18" s="17" customFormat="1" ht="30" customHeight="1" x14ac:dyDescent="0.3">
      <c r="A27" s="100">
        <f t="shared" si="0"/>
        <v>22</v>
      </c>
      <c r="B27" s="99" t="s">
        <v>24</v>
      </c>
      <c r="C27" s="22" t="s">
        <v>91</v>
      </c>
      <c r="D27" s="22" t="s">
        <v>127</v>
      </c>
      <c r="E27" s="22">
        <v>5736</v>
      </c>
      <c r="F27" s="22" t="s">
        <v>37</v>
      </c>
      <c r="G27" s="22" t="s">
        <v>93</v>
      </c>
      <c r="H27" s="22" t="s">
        <v>128</v>
      </c>
      <c r="I27" s="22" t="s">
        <v>129</v>
      </c>
      <c r="J27" s="35" t="s">
        <v>130</v>
      </c>
      <c r="K27" s="31" t="s">
        <v>97</v>
      </c>
      <c r="L27" s="22" t="s">
        <v>131</v>
      </c>
      <c r="M27" s="22" t="s">
        <v>132</v>
      </c>
      <c r="N27" s="53">
        <v>298757</v>
      </c>
      <c r="O27" s="53">
        <v>30000</v>
      </c>
      <c r="P27" s="28">
        <v>40</v>
      </c>
      <c r="Q27" s="28">
        <v>56</v>
      </c>
      <c r="R27" s="22"/>
    </row>
    <row r="28" spans="1:18" s="17" customFormat="1" ht="30" customHeight="1" x14ac:dyDescent="0.3">
      <c r="A28" s="100">
        <f t="shared" si="0"/>
        <v>23</v>
      </c>
      <c r="B28" s="101" t="s">
        <v>24</v>
      </c>
      <c r="C28" s="22" t="s">
        <v>91</v>
      </c>
      <c r="D28" s="22" t="s">
        <v>117</v>
      </c>
      <c r="E28" s="22">
        <v>5735</v>
      </c>
      <c r="F28" s="22" t="s">
        <v>37</v>
      </c>
      <c r="G28" s="22" t="s">
        <v>93</v>
      </c>
      <c r="H28" s="22" t="s">
        <v>133</v>
      </c>
      <c r="I28" s="22" t="s">
        <v>134</v>
      </c>
      <c r="J28" s="35" t="s">
        <v>135</v>
      </c>
      <c r="K28" s="31" t="s">
        <v>97</v>
      </c>
      <c r="L28" s="22" t="s">
        <v>136</v>
      </c>
      <c r="M28" s="22" t="s">
        <v>137</v>
      </c>
      <c r="N28" s="53">
        <v>23934</v>
      </c>
      <c r="O28" s="53">
        <v>400</v>
      </c>
      <c r="P28" s="28">
        <v>84</v>
      </c>
      <c r="Q28" s="28">
        <v>100</v>
      </c>
      <c r="R28" s="22"/>
    </row>
    <row r="29" spans="1:18" s="17" customFormat="1" ht="30" customHeight="1" x14ac:dyDescent="0.3">
      <c r="A29" s="100">
        <f t="shared" si="0"/>
        <v>24</v>
      </c>
      <c r="B29" s="101" t="s">
        <v>24</v>
      </c>
      <c r="C29" s="22" t="s">
        <v>91</v>
      </c>
      <c r="D29" s="22" t="s">
        <v>127</v>
      </c>
      <c r="E29" s="22">
        <v>5736</v>
      </c>
      <c r="F29" s="22" t="s">
        <v>37</v>
      </c>
      <c r="G29" s="22" t="s">
        <v>93</v>
      </c>
      <c r="H29" s="22" t="s">
        <v>138</v>
      </c>
      <c r="I29" s="22" t="s">
        <v>139</v>
      </c>
      <c r="J29" s="35" t="s">
        <v>140</v>
      </c>
      <c r="K29" s="31" t="s">
        <v>97</v>
      </c>
      <c r="L29" s="22" t="s">
        <v>141</v>
      </c>
      <c r="M29" s="22" t="s">
        <v>142</v>
      </c>
      <c r="N29" s="53">
        <v>26946</v>
      </c>
      <c r="O29" s="53">
        <v>2123</v>
      </c>
      <c r="P29" s="28">
        <v>20</v>
      </c>
      <c r="Q29" s="28">
        <v>37</v>
      </c>
      <c r="R29" s="22"/>
    </row>
    <row r="30" spans="1:18" s="17" customFormat="1" ht="30" customHeight="1" x14ac:dyDescent="0.3">
      <c r="A30" s="100">
        <f t="shared" si="0"/>
        <v>25</v>
      </c>
      <c r="B30" s="101" t="s">
        <v>24</v>
      </c>
      <c r="C30" s="22" t="s">
        <v>91</v>
      </c>
      <c r="D30" s="22" t="s">
        <v>127</v>
      </c>
      <c r="E30" s="22">
        <v>5736</v>
      </c>
      <c r="F30" s="22" t="s">
        <v>37</v>
      </c>
      <c r="G30" s="22" t="s">
        <v>93</v>
      </c>
      <c r="H30" s="22" t="s">
        <v>143</v>
      </c>
      <c r="I30" s="22" t="s">
        <v>144</v>
      </c>
      <c r="J30" s="35" t="s">
        <v>145</v>
      </c>
      <c r="K30" s="31" t="s">
        <v>97</v>
      </c>
      <c r="L30" s="22" t="s">
        <v>146</v>
      </c>
      <c r="M30" s="22" t="s">
        <v>147</v>
      </c>
      <c r="N30" s="53">
        <v>29096</v>
      </c>
      <c r="O30" s="53">
        <v>5000</v>
      </c>
      <c r="P30" s="28">
        <v>15</v>
      </c>
      <c r="Q30" s="28">
        <v>40</v>
      </c>
      <c r="R30" s="22"/>
    </row>
    <row r="31" spans="1:18" s="17" customFormat="1" ht="30" customHeight="1" x14ac:dyDescent="0.3">
      <c r="A31" s="100">
        <f t="shared" si="0"/>
        <v>26</v>
      </c>
      <c r="B31" s="101" t="s">
        <v>24</v>
      </c>
      <c r="C31" s="22" t="s">
        <v>91</v>
      </c>
      <c r="D31" s="22" t="s">
        <v>117</v>
      </c>
      <c r="E31" s="22">
        <v>5735</v>
      </c>
      <c r="F31" s="22" t="s">
        <v>28</v>
      </c>
      <c r="G31" s="22" t="s">
        <v>93</v>
      </c>
      <c r="H31" s="22" t="s">
        <v>148</v>
      </c>
      <c r="I31" s="22" t="s">
        <v>149</v>
      </c>
      <c r="J31" s="35" t="s">
        <v>150</v>
      </c>
      <c r="K31" s="31" t="s">
        <v>97</v>
      </c>
      <c r="L31" s="22" t="s">
        <v>151</v>
      </c>
      <c r="M31" s="22" t="s">
        <v>152</v>
      </c>
      <c r="N31" s="53">
        <v>44321</v>
      </c>
      <c r="O31" s="53">
        <v>1286</v>
      </c>
      <c r="P31" s="28">
        <v>5</v>
      </c>
      <c r="Q31" s="28">
        <v>9</v>
      </c>
      <c r="R31" s="22"/>
    </row>
    <row r="32" spans="1:18" s="17" customFormat="1" ht="30" customHeight="1" x14ac:dyDescent="0.3">
      <c r="A32" s="100">
        <f t="shared" si="0"/>
        <v>27</v>
      </c>
      <c r="B32" s="101" t="s">
        <v>24</v>
      </c>
      <c r="C32" s="22" t="s">
        <v>91</v>
      </c>
      <c r="D32" s="22" t="s">
        <v>153</v>
      </c>
      <c r="E32" s="22">
        <v>5725</v>
      </c>
      <c r="F32" s="22" t="s">
        <v>28</v>
      </c>
      <c r="G32" s="22" t="s">
        <v>93</v>
      </c>
      <c r="H32" s="22" t="s">
        <v>154</v>
      </c>
      <c r="I32" s="22" t="s">
        <v>155</v>
      </c>
      <c r="J32" s="35" t="s">
        <v>156</v>
      </c>
      <c r="K32" s="31" t="s">
        <v>97</v>
      </c>
      <c r="L32" s="22" t="s">
        <v>151</v>
      </c>
      <c r="M32" s="22" t="s">
        <v>157</v>
      </c>
      <c r="N32" s="53">
        <v>41121</v>
      </c>
      <c r="O32" s="53">
        <v>1286</v>
      </c>
      <c r="P32" s="28">
        <v>5</v>
      </c>
      <c r="Q32" s="28">
        <v>7</v>
      </c>
      <c r="R32" s="22"/>
    </row>
    <row r="33" spans="1:18" s="17" customFormat="1" ht="30" customHeight="1" x14ac:dyDescent="0.3">
      <c r="A33" s="100">
        <f t="shared" si="0"/>
        <v>28</v>
      </c>
      <c r="B33" s="101" t="s">
        <v>24</v>
      </c>
      <c r="C33" s="22" t="s">
        <v>91</v>
      </c>
      <c r="D33" s="22" t="s">
        <v>158</v>
      </c>
      <c r="E33" s="22">
        <v>5743</v>
      </c>
      <c r="F33" s="22" t="s">
        <v>37</v>
      </c>
      <c r="G33" s="22" t="s">
        <v>93</v>
      </c>
      <c r="H33" s="22" t="s">
        <v>159</v>
      </c>
      <c r="I33" s="22" t="s">
        <v>160</v>
      </c>
      <c r="J33" s="35" t="s">
        <v>161</v>
      </c>
      <c r="K33" s="31" t="s">
        <v>97</v>
      </c>
      <c r="L33" s="22" t="s">
        <v>162</v>
      </c>
      <c r="M33" s="22" t="s">
        <v>163</v>
      </c>
      <c r="N33" s="53">
        <v>52375</v>
      </c>
      <c r="O33" s="53">
        <v>6000</v>
      </c>
      <c r="P33" s="28">
        <v>46</v>
      </c>
      <c r="Q33" s="28">
        <v>62</v>
      </c>
      <c r="R33" s="22"/>
    </row>
    <row r="34" spans="1:18" s="17" customFormat="1" ht="30" customHeight="1" x14ac:dyDescent="0.3">
      <c r="A34" s="100">
        <f t="shared" si="0"/>
        <v>29</v>
      </c>
      <c r="B34" s="101" t="s">
        <v>24</v>
      </c>
      <c r="C34" s="22" t="s">
        <v>91</v>
      </c>
      <c r="D34" s="22" t="s">
        <v>164</v>
      </c>
      <c r="E34" s="22">
        <v>5746</v>
      </c>
      <c r="F34" s="22" t="s">
        <v>37</v>
      </c>
      <c r="G34" s="22" t="s">
        <v>93</v>
      </c>
      <c r="H34" s="22" t="s">
        <v>165</v>
      </c>
      <c r="I34" s="22" t="s">
        <v>166</v>
      </c>
      <c r="J34" s="35" t="s">
        <v>167</v>
      </c>
      <c r="K34" s="31" t="s">
        <v>97</v>
      </c>
      <c r="L34" s="22" t="s">
        <v>168</v>
      </c>
      <c r="M34" s="22" t="s">
        <v>169</v>
      </c>
      <c r="N34" s="53">
        <v>15272</v>
      </c>
      <c r="O34" s="53">
        <v>1980</v>
      </c>
      <c r="P34" s="28">
        <v>76</v>
      </c>
      <c r="Q34" s="28">
        <v>100</v>
      </c>
      <c r="R34" s="22"/>
    </row>
    <row r="35" spans="1:18" s="17" customFormat="1" ht="30" customHeight="1" x14ac:dyDescent="0.3">
      <c r="A35" s="100">
        <f t="shared" si="0"/>
        <v>30</v>
      </c>
      <c r="B35" s="101" t="s">
        <v>24</v>
      </c>
      <c r="C35" s="22" t="s">
        <v>91</v>
      </c>
      <c r="D35" s="22" t="s">
        <v>170</v>
      </c>
      <c r="E35" s="22">
        <v>5744</v>
      </c>
      <c r="F35" s="22" t="s">
        <v>37</v>
      </c>
      <c r="G35" s="22" t="s">
        <v>93</v>
      </c>
      <c r="H35" s="22" t="s">
        <v>171</v>
      </c>
      <c r="I35" s="22" t="s">
        <v>172</v>
      </c>
      <c r="J35" s="35" t="s">
        <v>173</v>
      </c>
      <c r="K35" s="31" t="s">
        <v>97</v>
      </c>
      <c r="L35" s="22" t="s">
        <v>174</v>
      </c>
      <c r="M35" s="22" t="s">
        <v>175</v>
      </c>
      <c r="N35" s="53">
        <v>44662</v>
      </c>
      <c r="O35" s="53">
        <v>4000</v>
      </c>
      <c r="P35" s="28">
        <v>56</v>
      </c>
      <c r="Q35" s="28">
        <v>66</v>
      </c>
      <c r="R35" s="22"/>
    </row>
    <row r="36" spans="1:18" s="17" customFormat="1" ht="30" customHeight="1" x14ac:dyDescent="0.3">
      <c r="A36" s="100">
        <f t="shared" si="0"/>
        <v>31</v>
      </c>
      <c r="B36" s="101" t="s">
        <v>24</v>
      </c>
      <c r="C36" s="22" t="s">
        <v>91</v>
      </c>
      <c r="D36" s="22" t="s">
        <v>176</v>
      </c>
      <c r="E36" s="22">
        <v>5754</v>
      </c>
      <c r="F36" s="22" t="s">
        <v>37</v>
      </c>
      <c r="G36" s="22" t="s">
        <v>93</v>
      </c>
      <c r="H36" s="22" t="s">
        <v>177</v>
      </c>
      <c r="I36" s="22" t="s">
        <v>178</v>
      </c>
      <c r="J36" s="35" t="s">
        <v>179</v>
      </c>
      <c r="K36" s="31" t="s">
        <v>97</v>
      </c>
      <c r="L36" s="22" t="s">
        <v>180</v>
      </c>
      <c r="M36" s="22" t="s">
        <v>181</v>
      </c>
      <c r="N36" s="53">
        <v>30964</v>
      </c>
      <c r="O36" s="53">
        <v>2000</v>
      </c>
      <c r="P36" s="28">
        <v>68</v>
      </c>
      <c r="Q36" s="28">
        <v>66</v>
      </c>
      <c r="R36" s="22"/>
    </row>
    <row r="37" spans="1:18" s="17" customFormat="1" ht="30" customHeight="1" x14ac:dyDescent="0.3">
      <c r="A37" s="100">
        <f t="shared" si="0"/>
        <v>32</v>
      </c>
      <c r="B37" s="97" t="s">
        <v>24</v>
      </c>
      <c r="C37" s="32" t="s">
        <v>91</v>
      </c>
      <c r="D37" s="32" t="s">
        <v>182</v>
      </c>
      <c r="E37" s="22">
        <v>5745</v>
      </c>
      <c r="F37" s="32" t="s">
        <v>37</v>
      </c>
      <c r="G37" s="32" t="s">
        <v>93</v>
      </c>
      <c r="H37" s="32" t="s">
        <v>183</v>
      </c>
      <c r="I37" s="32" t="s">
        <v>184</v>
      </c>
      <c r="J37" s="35" t="s">
        <v>185</v>
      </c>
      <c r="K37" s="31" t="s">
        <v>97</v>
      </c>
      <c r="L37" s="32" t="s">
        <v>186</v>
      </c>
      <c r="M37" s="32" t="s">
        <v>187</v>
      </c>
      <c r="N37" s="105">
        <v>19773</v>
      </c>
      <c r="O37" s="105">
        <v>2000</v>
      </c>
      <c r="P37" s="107">
        <v>54</v>
      </c>
      <c r="Q37" s="107">
        <v>66</v>
      </c>
      <c r="R37" s="35"/>
    </row>
    <row r="38" spans="1:18" s="17" customFormat="1" ht="30" customHeight="1" x14ac:dyDescent="0.3">
      <c r="A38" s="100">
        <f t="shared" si="0"/>
        <v>33</v>
      </c>
      <c r="B38" s="99" t="s">
        <v>24</v>
      </c>
      <c r="C38" s="21" t="s">
        <v>91</v>
      </c>
      <c r="D38" s="21" t="s">
        <v>182</v>
      </c>
      <c r="E38" s="22">
        <v>5745</v>
      </c>
      <c r="F38" s="21" t="s">
        <v>37</v>
      </c>
      <c r="G38" s="21" t="s">
        <v>93</v>
      </c>
      <c r="H38" s="21" t="s">
        <v>188</v>
      </c>
      <c r="I38" s="21" t="s">
        <v>189</v>
      </c>
      <c r="J38" s="35" t="s">
        <v>190</v>
      </c>
      <c r="K38" s="31" t="s">
        <v>97</v>
      </c>
      <c r="L38" s="21" t="s">
        <v>191</v>
      </c>
      <c r="M38" s="21" t="s">
        <v>192</v>
      </c>
      <c r="N38" s="42">
        <v>3277</v>
      </c>
      <c r="O38" s="42">
        <v>1627</v>
      </c>
      <c r="P38" s="26">
        <v>55</v>
      </c>
      <c r="Q38" s="26">
        <v>100</v>
      </c>
      <c r="R38" s="21"/>
    </row>
    <row r="39" spans="1:18" s="17" customFormat="1" ht="30" customHeight="1" x14ac:dyDescent="0.3">
      <c r="A39" s="100">
        <f t="shared" si="0"/>
        <v>34</v>
      </c>
      <c r="B39" s="99" t="s">
        <v>193</v>
      </c>
      <c r="C39" s="22" t="s">
        <v>194</v>
      </c>
      <c r="D39" s="22" t="s">
        <v>195</v>
      </c>
      <c r="E39" s="22">
        <v>5753</v>
      </c>
      <c r="F39" s="22" t="s">
        <v>196</v>
      </c>
      <c r="G39" s="22" t="s">
        <v>197</v>
      </c>
      <c r="H39" s="22" t="s">
        <v>198</v>
      </c>
      <c r="I39" s="22" t="s">
        <v>199</v>
      </c>
      <c r="J39" s="35" t="s">
        <v>200</v>
      </c>
      <c r="K39" s="31" t="s">
        <v>97</v>
      </c>
      <c r="L39" s="22" t="s">
        <v>201</v>
      </c>
      <c r="M39" s="22" t="s">
        <v>202</v>
      </c>
      <c r="N39" s="53">
        <v>26120</v>
      </c>
      <c r="O39" s="53">
        <v>1655</v>
      </c>
      <c r="P39" s="28">
        <v>87</v>
      </c>
      <c r="Q39" s="28">
        <v>94</v>
      </c>
      <c r="R39" s="22"/>
    </row>
    <row r="40" spans="1:18" s="17" customFormat="1" ht="30" customHeight="1" x14ac:dyDescent="0.3">
      <c r="A40" s="100">
        <f t="shared" si="0"/>
        <v>35</v>
      </c>
      <c r="B40" s="101" t="s">
        <v>193</v>
      </c>
      <c r="C40" s="22" t="s">
        <v>194</v>
      </c>
      <c r="D40" s="22" t="s">
        <v>158</v>
      </c>
      <c r="E40" s="22">
        <v>5743</v>
      </c>
      <c r="F40" s="22" t="s">
        <v>196</v>
      </c>
      <c r="G40" s="22" t="s">
        <v>197</v>
      </c>
      <c r="H40" s="22" t="s">
        <v>203</v>
      </c>
      <c r="I40" s="22" t="s">
        <v>204</v>
      </c>
      <c r="J40" s="35" t="s">
        <v>205</v>
      </c>
      <c r="K40" s="31" t="s">
        <v>97</v>
      </c>
      <c r="L40" s="22" t="s">
        <v>206</v>
      </c>
      <c r="M40" s="22" t="s">
        <v>207</v>
      </c>
      <c r="N40" s="53">
        <v>8413</v>
      </c>
      <c r="O40" s="53">
        <v>4488</v>
      </c>
      <c r="P40" s="28">
        <v>48</v>
      </c>
      <c r="Q40" s="28">
        <v>91</v>
      </c>
      <c r="R40" s="22"/>
    </row>
    <row r="41" spans="1:18" s="17" customFormat="1" ht="30" customHeight="1" x14ac:dyDescent="0.3">
      <c r="A41" s="100">
        <f t="shared" si="0"/>
        <v>36</v>
      </c>
      <c r="B41" s="18" t="s">
        <v>24</v>
      </c>
      <c r="C41" s="22" t="s">
        <v>208</v>
      </c>
      <c r="D41" s="22" t="s">
        <v>209</v>
      </c>
      <c r="E41" s="22" t="s">
        <v>210</v>
      </c>
      <c r="F41" s="22" t="s">
        <v>28</v>
      </c>
      <c r="G41" s="22" t="s">
        <v>211</v>
      </c>
      <c r="H41" s="35" t="s">
        <v>212</v>
      </c>
      <c r="I41" s="22" t="s">
        <v>213</v>
      </c>
      <c r="J41" s="22" t="s">
        <v>214</v>
      </c>
      <c r="K41" s="22" t="s">
        <v>215</v>
      </c>
      <c r="L41" s="22" t="s">
        <v>216</v>
      </c>
      <c r="M41" s="22" t="s">
        <v>217</v>
      </c>
      <c r="N41" s="45">
        <v>78915</v>
      </c>
      <c r="O41" s="45">
        <v>9648</v>
      </c>
      <c r="P41" s="28"/>
      <c r="Q41" s="28"/>
      <c r="R41" s="22"/>
    </row>
    <row r="42" spans="1:18" s="17" customFormat="1" ht="30" customHeight="1" x14ac:dyDescent="0.3">
      <c r="A42" s="100">
        <f t="shared" si="0"/>
        <v>37</v>
      </c>
      <c r="B42" s="18" t="s">
        <v>24</v>
      </c>
      <c r="C42" s="21" t="s">
        <v>218</v>
      </c>
      <c r="D42" s="21" t="s">
        <v>219</v>
      </c>
      <c r="E42" s="21" t="s">
        <v>220</v>
      </c>
      <c r="F42" s="21" t="s">
        <v>37</v>
      </c>
      <c r="G42" s="21" t="s">
        <v>221</v>
      </c>
      <c r="H42" s="21" t="s">
        <v>222</v>
      </c>
      <c r="I42" s="21" t="s">
        <v>223</v>
      </c>
      <c r="J42" s="108" t="s">
        <v>224</v>
      </c>
      <c r="K42" s="21" t="s">
        <v>225</v>
      </c>
      <c r="L42" s="21" t="s">
        <v>226</v>
      </c>
      <c r="M42" s="21" t="s">
        <v>227</v>
      </c>
      <c r="N42" s="109">
        <v>9157</v>
      </c>
      <c r="O42" s="110" t="s">
        <v>228</v>
      </c>
      <c r="P42" s="111">
        <v>0</v>
      </c>
      <c r="Q42" s="111">
        <v>0.3</v>
      </c>
      <c r="R42" s="22"/>
    </row>
    <row r="43" spans="1:18" s="17" customFormat="1" ht="30" customHeight="1" x14ac:dyDescent="0.3">
      <c r="A43" s="100">
        <f t="shared" si="0"/>
        <v>38</v>
      </c>
      <c r="B43" s="18" t="s">
        <v>24</v>
      </c>
      <c r="C43" s="21" t="s">
        <v>218</v>
      </c>
      <c r="D43" s="21" t="s">
        <v>219</v>
      </c>
      <c r="E43" s="21" t="s">
        <v>220</v>
      </c>
      <c r="F43" s="21" t="s">
        <v>37</v>
      </c>
      <c r="G43" s="22" t="s">
        <v>221</v>
      </c>
      <c r="H43" s="21" t="s">
        <v>229</v>
      </c>
      <c r="I43" s="21" t="s">
        <v>230</v>
      </c>
      <c r="J43" s="108" t="s">
        <v>231</v>
      </c>
      <c r="K43" s="21" t="s">
        <v>225</v>
      </c>
      <c r="L43" s="21" t="s">
        <v>226</v>
      </c>
      <c r="M43" s="22" t="s">
        <v>232</v>
      </c>
      <c r="N43" s="109">
        <v>27387</v>
      </c>
      <c r="O43" s="110" t="s">
        <v>228</v>
      </c>
      <c r="P43" s="111">
        <v>0</v>
      </c>
      <c r="Q43" s="111">
        <v>0.3</v>
      </c>
      <c r="R43" s="22"/>
    </row>
    <row r="44" spans="1:18" s="17" customFormat="1" ht="30" customHeight="1" x14ac:dyDescent="0.3">
      <c r="A44" s="100">
        <f t="shared" si="0"/>
        <v>39</v>
      </c>
      <c r="B44" s="18" t="s">
        <v>24</v>
      </c>
      <c r="C44" s="21" t="s">
        <v>218</v>
      </c>
      <c r="D44" s="21" t="s">
        <v>219</v>
      </c>
      <c r="E44" s="21" t="s">
        <v>220</v>
      </c>
      <c r="F44" s="21" t="s">
        <v>37</v>
      </c>
      <c r="G44" s="22" t="s">
        <v>221</v>
      </c>
      <c r="H44" s="21" t="s">
        <v>233</v>
      </c>
      <c r="I44" s="22" t="s">
        <v>234</v>
      </c>
      <c r="J44" s="108" t="s">
        <v>235</v>
      </c>
      <c r="K44" s="21" t="s">
        <v>236</v>
      </c>
      <c r="L44" s="21" t="s">
        <v>237</v>
      </c>
      <c r="M44" s="22" t="s">
        <v>238</v>
      </c>
      <c r="N44" s="110" t="s">
        <v>228</v>
      </c>
      <c r="O44" s="110" t="s">
        <v>228</v>
      </c>
      <c r="P44" s="111">
        <v>0</v>
      </c>
      <c r="Q44" s="111">
        <v>0.3</v>
      </c>
      <c r="R44" s="22"/>
    </row>
    <row r="45" spans="1:18" s="17" customFormat="1" ht="30" customHeight="1" x14ac:dyDescent="0.3">
      <c r="A45" s="100">
        <f t="shared" si="0"/>
        <v>40</v>
      </c>
      <c r="B45" s="18" t="s">
        <v>24</v>
      </c>
      <c r="C45" s="21" t="s">
        <v>218</v>
      </c>
      <c r="D45" s="21" t="s">
        <v>219</v>
      </c>
      <c r="E45" s="21" t="s">
        <v>220</v>
      </c>
      <c r="F45" s="21" t="s">
        <v>37</v>
      </c>
      <c r="G45" s="22" t="s">
        <v>221</v>
      </c>
      <c r="H45" s="21" t="s">
        <v>239</v>
      </c>
      <c r="I45" s="22" t="s">
        <v>240</v>
      </c>
      <c r="J45" s="108" t="s">
        <v>241</v>
      </c>
      <c r="K45" s="21" t="s">
        <v>242</v>
      </c>
      <c r="L45" s="21" t="s">
        <v>237</v>
      </c>
      <c r="M45" s="22" t="s">
        <v>238</v>
      </c>
      <c r="N45" s="110" t="s">
        <v>228</v>
      </c>
      <c r="O45" s="110" t="s">
        <v>228</v>
      </c>
      <c r="P45" s="111">
        <v>0</v>
      </c>
      <c r="Q45" s="111">
        <v>0.3</v>
      </c>
      <c r="R45" s="22"/>
    </row>
    <row r="46" spans="1:18" s="17" customFormat="1" ht="30" customHeight="1" x14ac:dyDescent="0.3">
      <c r="A46" s="100">
        <f t="shared" si="0"/>
        <v>41</v>
      </c>
      <c r="B46" s="18" t="s">
        <v>24</v>
      </c>
      <c r="C46" s="21" t="s">
        <v>218</v>
      </c>
      <c r="D46" s="21" t="s">
        <v>219</v>
      </c>
      <c r="E46" s="21" t="s">
        <v>220</v>
      </c>
      <c r="F46" s="21" t="s">
        <v>37</v>
      </c>
      <c r="G46" s="22" t="s">
        <v>221</v>
      </c>
      <c r="H46" s="21" t="s">
        <v>243</v>
      </c>
      <c r="I46" s="22" t="s">
        <v>244</v>
      </c>
      <c r="J46" s="108" t="s">
        <v>245</v>
      </c>
      <c r="K46" s="21" t="s">
        <v>242</v>
      </c>
      <c r="L46" s="21" t="s">
        <v>237</v>
      </c>
      <c r="M46" s="22" t="s">
        <v>238</v>
      </c>
      <c r="N46" s="110" t="s">
        <v>228</v>
      </c>
      <c r="O46" s="110" t="s">
        <v>228</v>
      </c>
      <c r="P46" s="111">
        <v>0</v>
      </c>
      <c r="Q46" s="111">
        <v>0.3</v>
      </c>
      <c r="R46" s="22"/>
    </row>
    <row r="47" spans="1:18" s="17" customFormat="1" ht="30" customHeight="1" x14ac:dyDescent="0.3">
      <c r="A47" s="100">
        <f t="shared" si="0"/>
        <v>42</v>
      </c>
      <c r="B47" s="18" t="s">
        <v>24</v>
      </c>
      <c r="C47" s="21" t="s">
        <v>218</v>
      </c>
      <c r="D47" s="21" t="s">
        <v>219</v>
      </c>
      <c r="E47" s="21" t="s">
        <v>220</v>
      </c>
      <c r="F47" s="21" t="s">
        <v>37</v>
      </c>
      <c r="G47" s="22" t="s">
        <v>221</v>
      </c>
      <c r="H47" s="21" t="s">
        <v>246</v>
      </c>
      <c r="I47" s="22" t="s">
        <v>247</v>
      </c>
      <c r="J47" s="108" t="s">
        <v>248</v>
      </c>
      <c r="K47" s="21" t="s">
        <v>242</v>
      </c>
      <c r="L47" s="21" t="s">
        <v>237</v>
      </c>
      <c r="M47" s="22" t="s">
        <v>238</v>
      </c>
      <c r="N47" s="110" t="s">
        <v>228</v>
      </c>
      <c r="O47" s="110" t="s">
        <v>228</v>
      </c>
      <c r="P47" s="111">
        <v>0</v>
      </c>
      <c r="Q47" s="111">
        <v>0.3</v>
      </c>
      <c r="R47" s="22"/>
    </row>
    <row r="48" spans="1:18" s="17" customFormat="1" ht="30" customHeight="1" x14ac:dyDescent="0.3">
      <c r="A48" s="100">
        <f t="shared" si="0"/>
        <v>43</v>
      </c>
      <c r="B48" s="18" t="s">
        <v>24</v>
      </c>
      <c r="C48" s="21" t="s">
        <v>218</v>
      </c>
      <c r="D48" s="21" t="s">
        <v>219</v>
      </c>
      <c r="E48" s="21" t="s">
        <v>220</v>
      </c>
      <c r="F48" s="21" t="s">
        <v>37</v>
      </c>
      <c r="G48" s="22" t="s">
        <v>221</v>
      </c>
      <c r="H48" s="21" t="s">
        <v>249</v>
      </c>
      <c r="I48" s="22" t="s">
        <v>250</v>
      </c>
      <c r="J48" s="108" t="s">
        <v>248</v>
      </c>
      <c r="K48" s="21" t="s">
        <v>242</v>
      </c>
      <c r="L48" s="21" t="s">
        <v>237</v>
      </c>
      <c r="M48" s="22" t="s">
        <v>238</v>
      </c>
      <c r="N48" s="110" t="s">
        <v>228</v>
      </c>
      <c r="O48" s="112" t="s">
        <v>228</v>
      </c>
      <c r="P48" s="111">
        <v>0</v>
      </c>
      <c r="Q48" s="111">
        <v>0.3</v>
      </c>
      <c r="R48" s="22"/>
    </row>
    <row r="49" spans="1:18" s="17" customFormat="1" ht="30" customHeight="1" x14ac:dyDescent="0.3">
      <c r="A49" s="100">
        <f t="shared" si="0"/>
        <v>44</v>
      </c>
      <c r="B49" s="18" t="s">
        <v>24</v>
      </c>
      <c r="C49" s="21" t="s">
        <v>218</v>
      </c>
      <c r="D49" s="21" t="s">
        <v>219</v>
      </c>
      <c r="E49" s="21" t="s">
        <v>220</v>
      </c>
      <c r="F49" s="21" t="s">
        <v>37</v>
      </c>
      <c r="G49" s="22" t="s">
        <v>221</v>
      </c>
      <c r="H49" s="21" t="s">
        <v>251</v>
      </c>
      <c r="I49" s="22" t="s">
        <v>252</v>
      </c>
      <c r="J49" s="108" t="s">
        <v>253</v>
      </c>
      <c r="K49" s="21" t="s">
        <v>242</v>
      </c>
      <c r="L49" s="21" t="s">
        <v>237</v>
      </c>
      <c r="M49" s="22" t="s">
        <v>238</v>
      </c>
      <c r="N49" s="110" t="s">
        <v>228</v>
      </c>
      <c r="O49" s="113" t="s">
        <v>228</v>
      </c>
      <c r="P49" s="111">
        <v>0</v>
      </c>
      <c r="Q49" s="111">
        <v>0.3</v>
      </c>
      <c r="R49" s="22"/>
    </row>
    <row r="50" spans="1:18" s="17" customFormat="1" ht="30" customHeight="1" x14ac:dyDescent="0.3">
      <c r="A50" s="100">
        <f t="shared" si="0"/>
        <v>45</v>
      </c>
      <c r="B50" s="18" t="s">
        <v>24</v>
      </c>
      <c r="C50" s="21" t="s">
        <v>218</v>
      </c>
      <c r="D50" s="21" t="s">
        <v>219</v>
      </c>
      <c r="E50" s="21" t="s">
        <v>220</v>
      </c>
      <c r="F50" s="21" t="s">
        <v>37</v>
      </c>
      <c r="G50" s="22" t="s">
        <v>221</v>
      </c>
      <c r="H50" s="21" t="s">
        <v>254</v>
      </c>
      <c r="I50" s="22" t="s">
        <v>255</v>
      </c>
      <c r="J50" s="114" t="s">
        <v>256</v>
      </c>
      <c r="K50" s="21" t="s">
        <v>242</v>
      </c>
      <c r="L50" s="21" t="s">
        <v>237</v>
      </c>
      <c r="M50" s="22" t="s">
        <v>238</v>
      </c>
      <c r="N50" s="115" t="s">
        <v>228</v>
      </c>
      <c r="O50" s="116" t="s">
        <v>228</v>
      </c>
      <c r="P50" s="111">
        <v>0</v>
      </c>
      <c r="Q50" s="111">
        <v>0.3</v>
      </c>
      <c r="R50" s="22"/>
    </row>
    <row r="51" spans="1:18" s="17" customFormat="1" ht="30" customHeight="1" x14ac:dyDescent="0.3">
      <c r="A51" s="100">
        <f t="shared" si="0"/>
        <v>46</v>
      </c>
      <c r="B51" s="18" t="s">
        <v>24</v>
      </c>
      <c r="C51" s="22" t="s">
        <v>257</v>
      </c>
      <c r="D51" s="22" t="s">
        <v>258</v>
      </c>
      <c r="E51" s="22" t="s">
        <v>259</v>
      </c>
      <c r="F51" s="22" t="s">
        <v>28</v>
      </c>
      <c r="G51" s="22" t="s">
        <v>260</v>
      </c>
      <c r="H51" s="35" t="s">
        <v>261</v>
      </c>
      <c r="I51" s="35" t="s">
        <v>262</v>
      </c>
      <c r="J51" s="22" t="s">
        <v>263</v>
      </c>
      <c r="K51" s="22" t="s">
        <v>264</v>
      </c>
      <c r="L51" s="22" t="s">
        <v>264</v>
      </c>
      <c r="M51" s="22" t="s">
        <v>265</v>
      </c>
      <c r="N51" s="45">
        <v>4180</v>
      </c>
      <c r="O51" s="45">
        <v>1590</v>
      </c>
      <c r="P51" s="28">
        <v>0</v>
      </c>
      <c r="Q51" s="28">
        <v>80</v>
      </c>
      <c r="R51" s="22"/>
    </row>
    <row r="52" spans="1:18" s="17" customFormat="1" ht="30" customHeight="1" x14ac:dyDescent="0.3">
      <c r="A52" s="100">
        <f t="shared" si="0"/>
        <v>47</v>
      </c>
      <c r="B52" s="18" t="s">
        <v>24</v>
      </c>
      <c r="C52" s="22" t="s">
        <v>257</v>
      </c>
      <c r="D52" s="22" t="s">
        <v>266</v>
      </c>
      <c r="E52" s="22" t="s">
        <v>267</v>
      </c>
      <c r="F52" s="22" t="s">
        <v>28</v>
      </c>
      <c r="G52" s="22" t="s">
        <v>260</v>
      </c>
      <c r="H52" s="35" t="s">
        <v>268</v>
      </c>
      <c r="I52" s="35" t="s">
        <v>269</v>
      </c>
      <c r="J52" s="22" t="s">
        <v>270</v>
      </c>
      <c r="K52" s="22" t="s">
        <v>264</v>
      </c>
      <c r="L52" s="22" t="s">
        <v>264</v>
      </c>
      <c r="M52" s="22" t="s">
        <v>265</v>
      </c>
      <c r="N52" s="45">
        <v>4291</v>
      </c>
      <c r="O52" s="45">
        <v>1620</v>
      </c>
      <c r="P52" s="28">
        <v>0</v>
      </c>
      <c r="Q52" s="28">
        <v>80</v>
      </c>
      <c r="R52" s="22"/>
    </row>
    <row r="53" spans="1:18" s="17" customFormat="1" ht="30" customHeight="1" x14ac:dyDescent="0.3">
      <c r="A53" s="100">
        <f t="shared" si="0"/>
        <v>48</v>
      </c>
      <c r="B53" s="18" t="s">
        <v>24</v>
      </c>
      <c r="C53" s="21" t="s">
        <v>271</v>
      </c>
      <c r="D53" s="22" t="s">
        <v>272</v>
      </c>
      <c r="E53" s="22" t="s">
        <v>273</v>
      </c>
      <c r="F53" s="22" t="s">
        <v>28</v>
      </c>
      <c r="G53" s="22" t="s">
        <v>260</v>
      </c>
      <c r="H53" s="35" t="s">
        <v>274</v>
      </c>
      <c r="I53" s="35" t="s">
        <v>275</v>
      </c>
      <c r="J53" s="22" t="s">
        <v>276</v>
      </c>
      <c r="K53" s="22" t="s">
        <v>277</v>
      </c>
      <c r="L53" s="22" t="s">
        <v>277</v>
      </c>
      <c r="M53" s="22" t="s">
        <v>73</v>
      </c>
      <c r="N53" s="45">
        <v>163</v>
      </c>
      <c r="O53" s="45">
        <v>163</v>
      </c>
      <c r="P53" s="28">
        <v>0</v>
      </c>
      <c r="Q53" s="28">
        <v>100</v>
      </c>
      <c r="R53" s="22"/>
    </row>
    <row r="54" spans="1:18" s="17" customFormat="1" ht="30" customHeight="1" x14ac:dyDescent="0.3">
      <c r="A54" s="100">
        <f t="shared" si="0"/>
        <v>49</v>
      </c>
      <c r="B54" s="18" t="s">
        <v>24</v>
      </c>
      <c r="C54" s="22" t="s">
        <v>271</v>
      </c>
      <c r="D54" s="22" t="s">
        <v>272</v>
      </c>
      <c r="E54" s="22" t="s">
        <v>273</v>
      </c>
      <c r="F54" s="22" t="s">
        <v>28</v>
      </c>
      <c r="G54" s="22" t="s">
        <v>260</v>
      </c>
      <c r="H54" s="35" t="s">
        <v>278</v>
      </c>
      <c r="I54" s="35" t="s">
        <v>279</v>
      </c>
      <c r="J54" s="22" t="s">
        <v>280</v>
      </c>
      <c r="K54" s="22" t="s">
        <v>277</v>
      </c>
      <c r="L54" s="22" t="s">
        <v>277</v>
      </c>
      <c r="M54" s="22" t="s">
        <v>73</v>
      </c>
      <c r="N54" s="45">
        <v>147</v>
      </c>
      <c r="O54" s="45">
        <v>147</v>
      </c>
      <c r="P54" s="28">
        <v>0</v>
      </c>
      <c r="Q54" s="28">
        <v>100</v>
      </c>
      <c r="R54" s="22"/>
    </row>
    <row r="55" spans="1:18" s="17" customFormat="1" ht="30" customHeight="1" x14ac:dyDescent="0.3">
      <c r="A55" s="100">
        <f t="shared" si="0"/>
        <v>50</v>
      </c>
      <c r="B55" s="18" t="s">
        <v>24</v>
      </c>
      <c r="C55" s="21" t="s">
        <v>281</v>
      </c>
      <c r="D55" s="21" t="s">
        <v>282</v>
      </c>
      <c r="E55" s="21" t="s">
        <v>283</v>
      </c>
      <c r="F55" s="21" t="s">
        <v>196</v>
      </c>
      <c r="G55" s="21" t="s">
        <v>284</v>
      </c>
      <c r="H55" s="25" t="s">
        <v>285</v>
      </c>
      <c r="I55" s="21" t="s">
        <v>286</v>
      </c>
      <c r="J55" s="25" t="s">
        <v>287</v>
      </c>
      <c r="K55" s="25" t="s">
        <v>288</v>
      </c>
      <c r="L55" s="21" t="s">
        <v>289</v>
      </c>
      <c r="M55" s="21" t="s">
        <v>290</v>
      </c>
      <c r="N55" s="42">
        <v>878</v>
      </c>
      <c r="O55" s="42">
        <v>385</v>
      </c>
      <c r="P55" s="26">
        <v>0.4</v>
      </c>
      <c r="Q55" s="26">
        <v>1</v>
      </c>
      <c r="R55" s="21"/>
    </row>
    <row r="56" spans="1:18" s="17" customFormat="1" ht="30" customHeight="1" x14ac:dyDescent="0.3">
      <c r="A56" s="100">
        <f t="shared" si="0"/>
        <v>51</v>
      </c>
      <c r="B56" s="18" t="s">
        <v>24</v>
      </c>
      <c r="C56" s="32" t="s">
        <v>291</v>
      </c>
      <c r="D56" s="32" t="s">
        <v>292</v>
      </c>
      <c r="E56" s="32" t="s">
        <v>293</v>
      </c>
      <c r="F56" s="32" t="s">
        <v>28</v>
      </c>
      <c r="G56" s="32" t="s">
        <v>294</v>
      </c>
      <c r="H56" s="32" t="s">
        <v>295</v>
      </c>
      <c r="I56" s="32" t="s">
        <v>296</v>
      </c>
      <c r="J56" s="32" t="s">
        <v>297</v>
      </c>
      <c r="K56" s="32" t="s">
        <v>264</v>
      </c>
      <c r="L56" s="32" t="s">
        <v>277</v>
      </c>
      <c r="M56" s="32" t="s">
        <v>73</v>
      </c>
      <c r="N56" s="49">
        <v>200</v>
      </c>
      <c r="O56" s="49">
        <v>200</v>
      </c>
      <c r="P56" s="107"/>
      <c r="Q56" s="107"/>
      <c r="R56" s="32"/>
    </row>
    <row r="57" spans="1:18" s="17" customFormat="1" ht="30" customHeight="1" x14ac:dyDescent="0.3">
      <c r="A57" s="100">
        <f t="shared" si="0"/>
        <v>52</v>
      </c>
      <c r="B57" s="18" t="s">
        <v>24</v>
      </c>
      <c r="C57" s="32" t="s">
        <v>291</v>
      </c>
      <c r="D57" s="32" t="s">
        <v>298</v>
      </c>
      <c r="E57" s="32" t="s">
        <v>299</v>
      </c>
      <c r="F57" s="32" t="s">
        <v>28</v>
      </c>
      <c r="G57" s="32" t="s">
        <v>294</v>
      </c>
      <c r="H57" s="32" t="s">
        <v>300</v>
      </c>
      <c r="I57" s="32" t="s">
        <v>296</v>
      </c>
      <c r="J57" s="32" t="s">
        <v>297</v>
      </c>
      <c r="K57" s="32" t="s">
        <v>264</v>
      </c>
      <c r="L57" s="32" t="s">
        <v>277</v>
      </c>
      <c r="M57" s="32" t="s">
        <v>73</v>
      </c>
      <c r="N57" s="49">
        <v>380</v>
      </c>
      <c r="O57" s="49">
        <v>380</v>
      </c>
      <c r="P57" s="107"/>
      <c r="Q57" s="107"/>
      <c r="R57" s="32"/>
    </row>
    <row r="58" spans="1:18" s="17" customFormat="1" ht="30" customHeight="1" x14ac:dyDescent="0.3">
      <c r="A58" s="100">
        <f t="shared" si="0"/>
        <v>53</v>
      </c>
      <c r="B58" s="18" t="s">
        <v>24</v>
      </c>
      <c r="C58" s="32" t="s">
        <v>291</v>
      </c>
      <c r="D58" s="32" t="s">
        <v>301</v>
      </c>
      <c r="E58" s="32" t="s">
        <v>302</v>
      </c>
      <c r="F58" s="32" t="s">
        <v>28</v>
      </c>
      <c r="G58" s="32" t="s">
        <v>294</v>
      </c>
      <c r="H58" s="32" t="s">
        <v>303</v>
      </c>
      <c r="I58" s="32" t="s">
        <v>296</v>
      </c>
      <c r="J58" s="32" t="s">
        <v>297</v>
      </c>
      <c r="K58" s="32" t="s">
        <v>264</v>
      </c>
      <c r="L58" s="32" t="s">
        <v>277</v>
      </c>
      <c r="M58" s="32" t="s">
        <v>73</v>
      </c>
      <c r="N58" s="49">
        <v>200</v>
      </c>
      <c r="O58" s="49">
        <v>200</v>
      </c>
      <c r="P58" s="107"/>
      <c r="Q58" s="107"/>
      <c r="R58" s="32"/>
    </row>
    <row r="59" spans="1:18" s="17" customFormat="1" ht="30" customHeight="1" x14ac:dyDescent="0.3">
      <c r="A59" s="100">
        <f t="shared" si="0"/>
        <v>54</v>
      </c>
      <c r="B59" s="18" t="s">
        <v>24</v>
      </c>
      <c r="C59" s="32" t="s">
        <v>291</v>
      </c>
      <c r="D59" s="32" t="s">
        <v>304</v>
      </c>
      <c r="E59" s="32" t="s">
        <v>305</v>
      </c>
      <c r="F59" s="32" t="s">
        <v>28</v>
      </c>
      <c r="G59" s="32" t="s">
        <v>294</v>
      </c>
      <c r="H59" s="32" t="s">
        <v>306</v>
      </c>
      <c r="I59" s="32" t="s">
        <v>307</v>
      </c>
      <c r="J59" s="32" t="s">
        <v>308</v>
      </c>
      <c r="K59" s="32" t="s">
        <v>264</v>
      </c>
      <c r="L59" s="32" t="s">
        <v>277</v>
      </c>
      <c r="M59" s="32" t="s">
        <v>73</v>
      </c>
      <c r="N59" s="49">
        <v>300</v>
      </c>
      <c r="O59" s="49">
        <v>300</v>
      </c>
      <c r="P59" s="107"/>
      <c r="Q59" s="107"/>
      <c r="R59" s="32"/>
    </row>
    <row r="60" spans="1:18" s="17" customFormat="1" ht="30" customHeight="1" x14ac:dyDescent="0.3">
      <c r="A60" s="100">
        <f t="shared" si="0"/>
        <v>55</v>
      </c>
      <c r="B60" s="18" t="s">
        <v>24</v>
      </c>
      <c r="C60" s="33" t="s">
        <v>309</v>
      </c>
      <c r="D60" s="33" t="s">
        <v>310</v>
      </c>
      <c r="E60" s="33" t="s">
        <v>311</v>
      </c>
      <c r="F60" s="33" t="s">
        <v>312</v>
      </c>
      <c r="G60" s="33" t="s">
        <v>313</v>
      </c>
      <c r="H60" s="33" t="s">
        <v>314</v>
      </c>
      <c r="I60" s="33" t="s">
        <v>315</v>
      </c>
      <c r="J60" s="33" t="s">
        <v>316</v>
      </c>
      <c r="K60" s="33" t="s">
        <v>290</v>
      </c>
      <c r="L60" s="33" t="s">
        <v>317</v>
      </c>
      <c r="M60" s="33" t="s">
        <v>318</v>
      </c>
      <c r="N60" s="117">
        <v>214</v>
      </c>
      <c r="O60" s="117">
        <v>214</v>
      </c>
      <c r="P60" s="118"/>
      <c r="Q60" s="118"/>
      <c r="R60" s="33"/>
    </row>
    <row r="61" spans="1:18" s="17" customFormat="1" ht="42" customHeight="1" x14ac:dyDescent="0.3">
      <c r="A61" s="100">
        <f t="shared" si="0"/>
        <v>56</v>
      </c>
      <c r="B61" s="18" t="s">
        <v>24</v>
      </c>
      <c r="C61" s="21" t="s">
        <v>319</v>
      </c>
      <c r="D61" s="21" t="s">
        <v>320</v>
      </c>
      <c r="E61" s="21" t="s">
        <v>321</v>
      </c>
      <c r="F61" s="21" t="s">
        <v>28</v>
      </c>
      <c r="G61" s="33" t="s">
        <v>322</v>
      </c>
      <c r="H61" s="21" t="s">
        <v>323</v>
      </c>
      <c r="I61" s="25" t="s">
        <v>324</v>
      </c>
      <c r="J61" s="25" t="s">
        <v>325</v>
      </c>
      <c r="K61" s="25" t="s">
        <v>73</v>
      </c>
      <c r="L61" s="25" t="s">
        <v>326</v>
      </c>
      <c r="M61" s="25" t="s">
        <v>265</v>
      </c>
      <c r="N61" s="42">
        <v>9000</v>
      </c>
      <c r="O61" s="42">
        <v>9000</v>
      </c>
      <c r="P61" s="26"/>
      <c r="Q61" s="26">
        <v>90</v>
      </c>
      <c r="R61" s="21"/>
    </row>
    <row r="62" spans="1:18" s="17" customFormat="1" ht="42" customHeight="1" x14ac:dyDescent="0.3">
      <c r="A62" s="100">
        <f t="shared" si="0"/>
        <v>57</v>
      </c>
      <c r="B62" s="18" t="s">
        <v>24</v>
      </c>
      <c r="C62" s="21" t="s">
        <v>319</v>
      </c>
      <c r="D62" s="21" t="s">
        <v>327</v>
      </c>
      <c r="E62" s="21" t="s">
        <v>328</v>
      </c>
      <c r="F62" s="21" t="s">
        <v>28</v>
      </c>
      <c r="G62" s="33" t="s">
        <v>322</v>
      </c>
      <c r="H62" s="22" t="s">
        <v>329</v>
      </c>
      <c r="I62" s="25" t="s">
        <v>324</v>
      </c>
      <c r="J62" s="35" t="s">
        <v>330</v>
      </c>
      <c r="K62" s="25" t="s">
        <v>277</v>
      </c>
      <c r="L62" s="25" t="s">
        <v>73</v>
      </c>
      <c r="M62" s="25" t="s">
        <v>326</v>
      </c>
      <c r="N62" s="45">
        <v>100</v>
      </c>
      <c r="O62" s="45">
        <v>100</v>
      </c>
      <c r="P62" s="28"/>
      <c r="Q62" s="28">
        <v>100</v>
      </c>
      <c r="R62" s="22"/>
    </row>
    <row r="63" spans="1:18" s="17" customFormat="1" ht="42" customHeight="1" x14ac:dyDescent="0.3">
      <c r="A63" s="100">
        <f t="shared" si="0"/>
        <v>58</v>
      </c>
      <c r="B63" s="18" t="s">
        <v>24</v>
      </c>
      <c r="C63" s="21" t="s">
        <v>319</v>
      </c>
      <c r="D63" s="21" t="s">
        <v>327</v>
      </c>
      <c r="E63" s="21" t="s">
        <v>328</v>
      </c>
      <c r="F63" s="21" t="s">
        <v>28</v>
      </c>
      <c r="G63" s="33" t="s">
        <v>322</v>
      </c>
      <c r="H63" s="35" t="s">
        <v>331</v>
      </c>
      <c r="I63" s="25" t="s">
        <v>324</v>
      </c>
      <c r="J63" s="35" t="s">
        <v>332</v>
      </c>
      <c r="K63" s="25" t="s">
        <v>277</v>
      </c>
      <c r="L63" s="25" t="s">
        <v>73</v>
      </c>
      <c r="M63" s="25" t="s">
        <v>326</v>
      </c>
      <c r="N63" s="45">
        <v>300</v>
      </c>
      <c r="O63" s="45">
        <v>300</v>
      </c>
      <c r="P63" s="28"/>
      <c r="Q63" s="28">
        <v>100</v>
      </c>
      <c r="R63" s="22"/>
    </row>
    <row r="64" spans="1:18" s="17" customFormat="1" ht="42" customHeight="1" x14ac:dyDescent="0.3">
      <c r="A64" s="100">
        <f t="shared" si="0"/>
        <v>59</v>
      </c>
      <c r="B64" s="18" t="s">
        <v>24</v>
      </c>
      <c r="C64" s="21" t="s">
        <v>319</v>
      </c>
      <c r="D64" s="21" t="s">
        <v>327</v>
      </c>
      <c r="E64" s="21" t="s">
        <v>328</v>
      </c>
      <c r="F64" s="21" t="s">
        <v>28</v>
      </c>
      <c r="G64" s="33" t="s">
        <v>322</v>
      </c>
      <c r="H64" s="35" t="s">
        <v>333</v>
      </c>
      <c r="I64" s="25" t="s">
        <v>324</v>
      </c>
      <c r="J64" s="35" t="s">
        <v>334</v>
      </c>
      <c r="K64" s="25" t="s">
        <v>73</v>
      </c>
      <c r="L64" s="25" t="s">
        <v>326</v>
      </c>
      <c r="M64" s="25" t="s">
        <v>335</v>
      </c>
      <c r="N64" s="45">
        <v>849</v>
      </c>
      <c r="O64" s="45">
        <v>849</v>
      </c>
      <c r="P64" s="28"/>
      <c r="Q64" s="28">
        <v>100</v>
      </c>
      <c r="R64" s="22"/>
    </row>
    <row r="65" spans="1:18" s="17" customFormat="1" ht="30" customHeight="1" x14ac:dyDescent="0.3">
      <c r="A65" s="100">
        <f t="shared" si="0"/>
        <v>60</v>
      </c>
      <c r="B65" s="18" t="s">
        <v>24</v>
      </c>
      <c r="C65" s="22" t="s">
        <v>336</v>
      </c>
      <c r="D65" s="22" t="s">
        <v>337</v>
      </c>
      <c r="E65" s="22" t="s">
        <v>338</v>
      </c>
      <c r="F65" s="22" t="s">
        <v>28</v>
      </c>
      <c r="G65" s="22" t="s">
        <v>339</v>
      </c>
      <c r="H65" s="22" t="s">
        <v>340</v>
      </c>
      <c r="I65" s="22" t="s">
        <v>341</v>
      </c>
      <c r="J65" s="35" t="s">
        <v>7661</v>
      </c>
      <c r="K65" s="22" t="s">
        <v>264</v>
      </c>
      <c r="L65" s="22" t="s">
        <v>42</v>
      </c>
      <c r="M65" s="22" t="s">
        <v>42</v>
      </c>
      <c r="N65" s="45">
        <v>391</v>
      </c>
      <c r="O65" s="45">
        <v>391</v>
      </c>
      <c r="P65" s="28">
        <v>0</v>
      </c>
      <c r="Q65" s="28">
        <v>100</v>
      </c>
      <c r="R65" s="22"/>
    </row>
    <row r="66" spans="1:18" s="17" customFormat="1" ht="30" customHeight="1" x14ac:dyDescent="0.3">
      <c r="A66" s="100">
        <f t="shared" si="0"/>
        <v>61</v>
      </c>
      <c r="B66" s="18" t="s">
        <v>24</v>
      </c>
      <c r="C66" s="22" t="s">
        <v>336</v>
      </c>
      <c r="D66" s="22" t="s">
        <v>337</v>
      </c>
      <c r="E66" s="22" t="s">
        <v>338</v>
      </c>
      <c r="F66" s="22" t="s">
        <v>28</v>
      </c>
      <c r="G66" s="22" t="s">
        <v>339</v>
      </c>
      <c r="H66" s="22" t="s">
        <v>342</v>
      </c>
      <c r="I66" s="22" t="s">
        <v>341</v>
      </c>
      <c r="J66" s="35" t="s">
        <v>343</v>
      </c>
      <c r="K66" s="22" t="s">
        <v>344</v>
      </c>
      <c r="L66" s="22" t="s">
        <v>42</v>
      </c>
      <c r="M66" s="22" t="s">
        <v>42</v>
      </c>
      <c r="N66" s="45">
        <v>140</v>
      </c>
      <c r="O66" s="45">
        <v>140</v>
      </c>
      <c r="P66" s="28">
        <v>0</v>
      </c>
      <c r="Q66" s="28">
        <v>100</v>
      </c>
      <c r="R66" s="22"/>
    </row>
    <row r="67" spans="1:18" s="17" customFormat="1" ht="30" customHeight="1" x14ac:dyDescent="0.3">
      <c r="A67" s="100">
        <f t="shared" si="0"/>
        <v>62</v>
      </c>
      <c r="B67" s="18" t="s">
        <v>24</v>
      </c>
      <c r="C67" s="21" t="s">
        <v>336</v>
      </c>
      <c r="D67" s="21" t="s">
        <v>345</v>
      </c>
      <c r="E67" s="21" t="s">
        <v>346</v>
      </c>
      <c r="F67" s="21" t="s">
        <v>28</v>
      </c>
      <c r="G67" s="21" t="s">
        <v>347</v>
      </c>
      <c r="H67" s="21" t="s">
        <v>348</v>
      </c>
      <c r="I67" s="21" t="s">
        <v>349</v>
      </c>
      <c r="J67" s="25" t="s">
        <v>350</v>
      </c>
      <c r="K67" s="25" t="s">
        <v>351</v>
      </c>
      <c r="L67" s="21" t="s">
        <v>352</v>
      </c>
      <c r="M67" s="21" t="s">
        <v>353</v>
      </c>
      <c r="N67" s="42">
        <v>1440</v>
      </c>
      <c r="O67" s="42">
        <v>1440</v>
      </c>
      <c r="P67" s="26">
        <v>0</v>
      </c>
      <c r="Q67" s="26">
        <v>100</v>
      </c>
      <c r="R67" s="21"/>
    </row>
    <row r="68" spans="1:18" s="17" customFormat="1" ht="30" customHeight="1" x14ac:dyDescent="0.3">
      <c r="A68" s="100">
        <f t="shared" si="0"/>
        <v>63</v>
      </c>
      <c r="B68" s="18" t="s">
        <v>24</v>
      </c>
      <c r="C68" s="22" t="s">
        <v>336</v>
      </c>
      <c r="D68" s="21" t="s">
        <v>354</v>
      </c>
      <c r="E68" s="21" t="s">
        <v>355</v>
      </c>
      <c r="F68" s="21" t="s">
        <v>312</v>
      </c>
      <c r="G68" s="21" t="s">
        <v>347</v>
      </c>
      <c r="H68" s="21" t="s">
        <v>356</v>
      </c>
      <c r="I68" s="21" t="s">
        <v>357</v>
      </c>
      <c r="J68" s="25" t="s">
        <v>358</v>
      </c>
      <c r="K68" s="25" t="s">
        <v>344</v>
      </c>
      <c r="L68" s="21" t="s">
        <v>344</v>
      </c>
      <c r="M68" s="21" t="s">
        <v>73</v>
      </c>
      <c r="N68" s="42">
        <v>250</v>
      </c>
      <c r="O68" s="42">
        <v>250</v>
      </c>
      <c r="P68" s="26">
        <v>0</v>
      </c>
      <c r="Q68" s="26">
        <v>100</v>
      </c>
      <c r="R68" s="21"/>
    </row>
    <row r="69" spans="1:18" s="17" customFormat="1" ht="30" customHeight="1" x14ac:dyDescent="0.3">
      <c r="A69" s="100">
        <f t="shared" si="0"/>
        <v>64</v>
      </c>
      <c r="B69" s="18" t="s">
        <v>193</v>
      </c>
      <c r="C69" s="22" t="s">
        <v>336</v>
      </c>
      <c r="D69" s="22" t="s">
        <v>359</v>
      </c>
      <c r="E69" s="22" t="s">
        <v>360</v>
      </c>
      <c r="F69" s="22" t="s">
        <v>28</v>
      </c>
      <c r="G69" s="22" t="s">
        <v>347</v>
      </c>
      <c r="H69" s="22" t="s">
        <v>361</v>
      </c>
      <c r="I69" s="21" t="s">
        <v>362</v>
      </c>
      <c r="J69" s="31" t="s">
        <v>363</v>
      </c>
      <c r="K69" s="31" t="s">
        <v>364</v>
      </c>
      <c r="L69" s="22" t="s">
        <v>364</v>
      </c>
      <c r="M69" s="22" t="s">
        <v>318</v>
      </c>
      <c r="N69" s="45">
        <v>250</v>
      </c>
      <c r="O69" s="45">
        <v>250</v>
      </c>
      <c r="P69" s="28">
        <v>0</v>
      </c>
      <c r="Q69" s="28">
        <v>100</v>
      </c>
      <c r="R69" s="22"/>
    </row>
    <row r="70" spans="1:18" s="17" customFormat="1" ht="30" customHeight="1" x14ac:dyDescent="0.3">
      <c r="A70" s="100">
        <f t="shared" si="0"/>
        <v>65</v>
      </c>
      <c r="B70" s="18" t="s">
        <v>193</v>
      </c>
      <c r="C70" s="21" t="s">
        <v>336</v>
      </c>
      <c r="D70" s="22" t="s">
        <v>365</v>
      </c>
      <c r="E70" s="22" t="s">
        <v>366</v>
      </c>
      <c r="F70" s="22" t="s">
        <v>28</v>
      </c>
      <c r="G70" s="22" t="s">
        <v>347</v>
      </c>
      <c r="H70" s="22" t="s">
        <v>361</v>
      </c>
      <c r="I70" s="22" t="s">
        <v>367</v>
      </c>
      <c r="J70" s="31" t="s">
        <v>363</v>
      </c>
      <c r="K70" s="31" t="s">
        <v>364</v>
      </c>
      <c r="L70" s="22" t="s">
        <v>364</v>
      </c>
      <c r="M70" s="22" t="s">
        <v>318</v>
      </c>
      <c r="N70" s="45">
        <v>250</v>
      </c>
      <c r="O70" s="45">
        <v>250</v>
      </c>
      <c r="P70" s="28">
        <v>0</v>
      </c>
      <c r="Q70" s="28">
        <v>100</v>
      </c>
      <c r="R70" s="22"/>
    </row>
    <row r="71" spans="1:18" s="17" customFormat="1" ht="30" customHeight="1" x14ac:dyDescent="0.3">
      <c r="A71" s="100">
        <f t="shared" ref="A71:A134" si="1">ROW()-5</f>
        <v>66</v>
      </c>
      <c r="B71" s="18" t="s">
        <v>193</v>
      </c>
      <c r="C71" s="22" t="s">
        <v>336</v>
      </c>
      <c r="D71" s="22" t="s">
        <v>365</v>
      </c>
      <c r="E71" s="22" t="s">
        <v>366</v>
      </c>
      <c r="F71" s="22" t="s">
        <v>28</v>
      </c>
      <c r="G71" s="22" t="s">
        <v>347</v>
      </c>
      <c r="H71" s="22" t="s">
        <v>361</v>
      </c>
      <c r="I71" s="22" t="s">
        <v>367</v>
      </c>
      <c r="J71" s="31" t="s">
        <v>363</v>
      </c>
      <c r="K71" s="31" t="s">
        <v>364</v>
      </c>
      <c r="L71" s="22" t="s">
        <v>364</v>
      </c>
      <c r="M71" s="22" t="s">
        <v>318</v>
      </c>
      <c r="N71" s="45">
        <v>250</v>
      </c>
      <c r="O71" s="45">
        <v>250</v>
      </c>
      <c r="P71" s="28">
        <v>0</v>
      </c>
      <c r="Q71" s="28">
        <v>100</v>
      </c>
      <c r="R71" s="22"/>
    </row>
    <row r="72" spans="1:18" s="17" customFormat="1" ht="30" customHeight="1" x14ac:dyDescent="0.3">
      <c r="A72" s="100">
        <f t="shared" si="1"/>
        <v>67</v>
      </c>
      <c r="B72" s="18" t="s">
        <v>193</v>
      </c>
      <c r="C72" s="22" t="s">
        <v>336</v>
      </c>
      <c r="D72" s="22" t="s">
        <v>368</v>
      </c>
      <c r="E72" s="22" t="s">
        <v>369</v>
      </c>
      <c r="F72" s="22" t="s">
        <v>28</v>
      </c>
      <c r="G72" s="22" t="s">
        <v>347</v>
      </c>
      <c r="H72" s="22" t="s">
        <v>361</v>
      </c>
      <c r="I72" s="22" t="s">
        <v>370</v>
      </c>
      <c r="J72" s="31" t="s">
        <v>363</v>
      </c>
      <c r="K72" s="31" t="s">
        <v>364</v>
      </c>
      <c r="L72" s="22" t="s">
        <v>364</v>
      </c>
      <c r="M72" s="22" t="s">
        <v>318</v>
      </c>
      <c r="N72" s="45">
        <v>250</v>
      </c>
      <c r="O72" s="45">
        <v>250</v>
      </c>
      <c r="P72" s="28">
        <v>0</v>
      </c>
      <c r="Q72" s="28">
        <v>100</v>
      </c>
      <c r="R72" s="22"/>
    </row>
    <row r="73" spans="1:18" s="17" customFormat="1" ht="30" customHeight="1" x14ac:dyDescent="0.3">
      <c r="A73" s="100">
        <f t="shared" si="1"/>
        <v>68</v>
      </c>
      <c r="B73" s="18" t="s">
        <v>193</v>
      </c>
      <c r="C73" s="21" t="s">
        <v>336</v>
      </c>
      <c r="D73" s="22" t="s">
        <v>371</v>
      </c>
      <c r="E73" s="22" t="s">
        <v>372</v>
      </c>
      <c r="F73" s="22" t="s">
        <v>28</v>
      </c>
      <c r="G73" s="22" t="s">
        <v>347</v>
      </c>
      <c r="H73" s="22" t="s">
        <v>361</v>
      </c>
      <c r="I73" s="22" t="s">
        <v>370</v>
      </c>
      <c r="J73" s="31" t="s">
        <v>363</v>
      </c>
      <c r="K73" s="31" t="s">
        <v>364</v>
      </c>
      <c r="L73" s="22" t="s">
        <v>364</v>
      </c>
      <c r="M73" s="22" t="s">
        <v>318</v>
      </c>
      <c r="N73" s="45">
        <v>250</v>
      </c>
      <c r="O73" s="45">
        <v>250</v>
      </c>
      <c r="P73" s="28">
        <v>0</v>
      </c>
      <c r="Q73" s="28">
        <v>100</v>
      </c>
      <c r="R73" s="22"/>
    </row>
    <row r="74" spans="1:18" s="17" customFormat="1" ht="30" customHeight="1" x14ac:dyDescent="0.3">
      <c r="A74" s="100">
        <f t="shared" si="1"/>
        <v>69</v>
      </c>
      <c r="B74" s="18" t="s">
        <v>193</v>
      </c>
      <c r="C74" s="22" t="s">
        <v>336</v>
      </c>
      <c r="D74" s="22" t="s">
        <v>373</v>
      </c>
      <c r="E74" s="22" t="s">
        <v>374</v>
      </c>
      <c r="F74" s="22" t="s">
        <v>28</v>
      </c>
      <c r="G74" s="22" t="s">
        <v>347</v>
      </c>
      <c r="H74" s="22" t="s">
        <v>361</v>
      </c>
      <c r="I74" s="22" t="s">
        <v>375</v>
      </c>
      <c r="J74" s="31" t="s">
        <v>363</v>
      </c>
      <c r="K74" s="31" t="s">
        <v>364</v>
      </c>
      <c r="L74" s="22" t="s">
        <v>364</v>
      </c>
      <c r="M74" s="22" t="s">
        <v>318</v>
      </c>
      <c r="N74" s="45">
        <v>250</v>
      </c>
      <c r="O74" s="45">
        <v>250</v>
      </c>
      <c r="P74" s="28">
        <v>0</v>
      </c>
      <c r="Q74" s="28">
        <v>100</v>
      </c>
      <c r="R74" s="22"/>
    </row>
    <row r="75" spans="1:18" s="17" customFormat="1" ht="30" customHeight="1" x14ac:dyDescent="0.3">
      <c r="A75" s="100">
        <f t="shared" si="1"/>
        <v>70</v>
      </c>
      <c r="B75" s="18" t="s">
        <v>193</v>
      </c>
      <c r="C75" s="22" t="s">
        <v>336</v>
      </c>
      <c r="D75" s="22" t="s">
        <v>376</v>
      </c>
      <c r="E75" s="22" t="s">
        <v>377</v>
      </c>
      <c r="F75" s="22" t="s">
        <v>28</v>
      </c>
      <c r="G75" s="22" t="s">
        <v>347</v>
      </c>
      <c r="H75" s="22" t="s">
        <v>361</v>
      </c>
      <c r="I75" s="22" t="s">
        <v>375</v>
      </c>
      <c r="J75" s="31" t="s">
        <v>363</v>
      </c>
      <c r="K75" s="31" t="s">
        <v>364</v>
      </c>
      <c r="L75" s="22" t="s">
        <v>364</v>
      </c>
      <c r="M75" s="22" t="s">
        <v>318</v>
      </c>
      <c r="N75" s="45">
        <v>250</v>
      </c>
      <c r="O75" s="45">
        <v>250</v>
      </c>
      <c r="P75" s="28">
        <v>0</v>
      </c>
      <c r="Q75" s="28">
        <v>100</v>
      </c>
      <c r="R75" s="22"/>
    </row>
    <row r="76" spans="1:18" s="17" customFormat="1" ht="30" customHeight="1" x14ac:dyDescent="0.3">
      <c r="A76" s="100">
        <f t="shared" si="1"/>
        <v>71</v>
      </c>
      <c r="B76" s="103" t="s">
        <v>193</v>
      </c>
      <c r="C76" s="21" t="s">
        <v>336</v>
      </c>
      <c r="D76" s="22" t="s">
        <v>359</v>
      </c>
      <c r="E76" s="22" t="s">
        <v>355</v>
      </c>
      <c r="F76" s="22" t="s">
        <v>28</v>
      </c>
      <c r="G76" s="22" t="s">
        <v>347</v>
      </c>
      <c r="H76" s="22" t="s">
        <v>361</v>
      </c>
      <c r="I76" s="22" t="s">
        <v>378</v>
      </c>
      <c r="J76" s="31" t="s">
        <v>363</v>
      </c>
      <c r="K76" s="31" t="s">
        <v>364</v>
      </c>
      <c r="L76" s="22" t="s">
        <v>364</v>
      </c>
      <c r="M76" s="22" t="s">
        <v>318</v>
      </c>
      <c r="N76" s="45">
        <v>250</v>
      </c>
      <c r="O76" s="45">
        <v>250</v>
      </c>
      <c r="P76" s="28">
        <v>0</v>
      </c>
      <c r="Q76" s="28">
        <v>100</v>
      </c>
      <c r="R76" s="22"/>
    </row>
    <row r="77" spans="1:18" s="17" customFormat="1" ht="30" customHeight="1" x14ac:dyDescent="0.3">
      <c r="A77" s="100">
        <f t="shared" si="1"/>
        <v>72</v>
      </c>
      <c r="B77" s="103" t="s">
        <v>193</v>
      </c>
      <c r="C77" s="22" t="s">
        <v>336</v>
      </c>
      <c r="D77" s="22" t="s">
        <v>359</v>
      </c>
      <c r="E77" s="22" t="s">
        <v>355</v>
      </c>
      <c r="F77" s="22" t="s">
        <v>28</v>
      </c>
      <c r="G77" s="22" t="s">
        <v>347</v>
      </c>
      <c r="H77" s="22" t="s">
        <v>361</v>
      </c>
      <c r="I77" s="22" t="s">
        <v>378</v>
      </c>
      <c r="J77" s="31" t="s">
        <v>363</v>
      </c>
      <c r="K77" s="31" t="s">
        <v>364</v>
      </c>
      <c r="L77" s="22" t="s">
        <v>364</v>
      </c>
      <c r="M77" s="22" t="s">
        <v>318</v>
      </c>
      <c r="N77" s="45">
        <v>250</v>
      </c>
      <c r="O77" s="45">
        <v>250</v>
      </c>
      <c r="P77" s="28">
        <v>0</v>
      </c>
      <c r="Q77" s="28">
        <v>100</v>
      </c>
      <c r="R77" s="22"/>
    </row>
    <row r="78" spans="1:18" s="17" customFormat="1" ht="30" customHeight="1" x14ac:dyDescent="0.3">
      <c r="A78" s="100">
        <f t="shared" si="1"/>
        <v>73</v>
      </c>
      <c r="B78" s="103" t="s">
        <v>193</v>
      </c>
      <c r="C78" s="22" t="s">
        <v>336</v>
      </c>
      <c r="D78" s="22" t="s">
        <v>379</v>
      </c>
      <c r="E78" s="22" t="s">
        <v>380</v>
      </c>
      <c r="F78" s="22" t="s">
        <v>28</v>
      </c>
      <c r="G78" s="22" t="s">
        <v>347</v>
      </c>
      <c r="H78" s="22" t="s">
        <v>361</v>
      </c>
      <c r="I78" s="22" t="s">
        <v>381</v>
      </c>
      <c r="J78" s="31" t="s">
        <v>363</v>
      </c>
      <c r="K78" s="31" t="s">
        <v>364</v>
      </c>
      <c r="L78" s="22" t="s">
        <v>364</v>
      </c>
      <c r="M78" s="22" t="s">
        <v>318</v>
      </c>
      <c r="N78" s="45">
        <v>250</v>
      </c>
      <c r="O78" s="45">
        <v>250</v>
      </c>
      <c r="P78" s="28">
        <v>0</v>
      </c>
      <c r="Q78" s="28">
        <v>100</v>
      </c>
      <c r="R78" s="22"/>
    </row>
    <row r="79" spans="1:18" s="17" customFormat="1" ht="30" customHeight="1" x14ac:dyDescent="0.3">
      <c r="A79" s="100">
        <f t="shared" si="1"/>
        <v>74</v>
      </c>
      <c r="B79" s="103" t="s">
        <v>193</v>
      </c>
      <c r="C79" s="21" t="s">
        <v>336</v>
      </c>
      <c r="D79" s="22" t="s">
        <v>379</v>
      </c>
      <c r="E79" s="22" t="s">
        <v>380</v>
      </c>
      <c r="F79" s="22" t="s">
        <v>28</v>
      </c>
      <c r="G79" s="22" t="s">
        <v>347</v>
      </c>
      <c r="H79" s="22" t="s">
        <v>361</v>
      </c>
      <c r="I79" s="22" t="s">
        <v>381</v>
      </c>
      <c r="J79" s="31" t="s">
        <v>363</v>
      </c>
      <c r="K79" s="31" t="s">
        <v>364</v>
      </c>
      <c r="L79" s="22" t="s">
        <v>364</v>
      </c>
      <c r="M79" s="22" t="s">
        <v>318</v>
      </c>
      <c r="N79" s="45">
        <v>250</v>
      </c>
      <c r="O79" s="45">
        <v>250</v>
      </c>
      <c r="P79" s="28">
        <v>0</v>
      </c>
      <c r="Q79" s="28">
        <v>100</v>
      </c>
      <c r="R79" s="22"/>
    </row>
    <row r="80" spans="1:18" s="17" customFormat="1" ht="30" customHeight="1" x14ac:dyDescent="0.3">
      <c r="A80" s="100">
        <f t="shared" si="1"/>
        <v>75</v>
      </c>
      <c r="B80" s="103" t="s">
        <v>193</v>
      </c>
      <c r="C80" s="22" t="s">
        <v>336</v>
      </c>
      <c r="D80" s="22" t="s">
        <v>371</v>
      </c>
      <c r="E80" s="22" t="s">
        <v>372</v>
      </c>
      <c r="F80" s="22" t="s">
        <v>28</v>
      </c>
      <c r="G80" s="22" t="s">
        <v>347</v>
      </c>
      <c r="H80" s="22" t="s">
        <v>361</v>
      </c>
      <c r="I80" s="22" t="s">
        <v>382</v>
      </c>
      <c r="J80" s="31" t="s">
        <v>363</v>
      </c>
      <c r="K80" s="31" t="s">
        <v>364</v>
      </c>
      <c r="L80" s="22" t="s">
        <v>364</v>
      </c>
      <c r="M80" s="22" t="s">
        <v>318</v>
      </c>
      <c r="N80" s="45">
        <v>250</v>
      </c>
      <c r="O80" s="45">
        <v>250</v>
      </c>
      <c r="P80" s="28">
        <v>0</v>
      </c>
      <c r="Q80" s="28">
        <v>100</v>
      </c>
      <c r="R80" s="22"/>
    </row>
    <row r="81" spans="1:18" s="17" customFormat="1" ht="30" customHeight="1" x14ac:dyDescent="0.3">
      <c r="A81" s="100">
        <f t="shared" si="1"/>
        <v>76</v>
      </c>
      <c r="B81" s="103" t="s">
        <v>193</v>
      </c>
      <c r="C81" s="22" t="s">
        <v>336</v>
      </c>
      <c r="D81" s="22" t="s">
        <v>371</v>
      </c>
      <c r="E81" s="22" t="s">
        <v>372</v>
      </c>
      <c r="F81" s="22" t="s">
        <v>28</v>
      </c>
      <c r="G81" s="22" t="s">
        <v>347</v>
      </c>
      <c r="H81" s="22" t="s">
        <v>361</v>
      </c>
      <c r="I81" s="22" t="s">
        <v>382</v>
      </c>
      <c r="J81" s="31" t="s">
        <v>363</v>
      </c>
      <c r="K81" s="31" t="s">
        <v>364</v>
      </c>
      <c r="L81" s="22" t="s">
        <v>364</v>
      </c>
      <c r="M81" s="22" t="s">
        <v>318</v>
      </c>
      <c r="N81" s="45">
        <v>250</v>
      </c>
      <c r="O81" s="45">
        <v>250</v>
      </c>
      <c r="P81" s="28">
        <v>0</v>
      </c>
      <c r="Q81" s="28">
        <v>100</v>
      </c>
      <c r="R81" s="22"/>
    </row>
    <row r="82" spans="1:18" s="17" customFormat="1" ht="30" customHeight="1" x14ac:dyDescent="0.3">
      <c r="A82" s="100">
        <f t="shared" si="1"/>
        <v>77</v>
      </c>
      <c r="B82" s="103" t="s">
        <v>193</v>
      </c>
      <c r="C82" s="21" t="s">
        <v>336</v>
      </c>
      <c r="D82" s="22" t="s">
        <v>383</v>
      </c>
      <c r="E82" s="22" t="s">
        <v>384</v>
      </c>
      <c r="F82" s="22" t="s">
        <v>28</v>
      </c>
      <c r="G82" s="22" t="s">
        <v>347</v>
      </c>
      <c r="H82" s="22" t="s">
        <v>361</v>
      </c>
      <c r="I82" s="22" t="s">
        <v>385</v>
      </c>
      <c r="J82" s="31" t="s">
        <v>363</v>
      </c>
      <c r="K82" s="31" t="s">
        <v>364</v>
      </c>
      <c r="L82" s="22" t="s">
        <v>364</v>
      </c>
      <c r="M82" s="22" t="s">
        <v>318</v>
      </c>
      <c r="N82" s="45">
        <v>250</v>
      </c>
      <c r="O82" s="45">
        <v>250</v>
      </c>
      <c r="P82" s="28">
        <v>0</v>
      </c>
      <c r="Q82" s="28">
        <v>100</v>
      </c>
      <c r="R82" s="22"/>
    </row>
    <row r="83" spans="1:18" s="17" customFormat="1" ht="30" customHeight="1" x14ac:dyDescent="0.3">
      <c r="A83" s="100">
        <f t="shared" si="1"/>
        <v>78</v>
      </c>
      <c r="B83" s="103" t="s">
        <v>193</v>
      </c>
      <c r="C83" s="22" t="s">
        <v>336</v>
      </c>
      <c r="D83" s="22" t="s">
        <v>383</v>
      </c>
      <c r="E83" s="22" t="s">
        <v>384</v>
      </c>
      <c r="F83" s="22" t="s">
        <v>28</v>
      </c>
      <c r="G83" s="22" t="s">
        <v>347</v>
      </c>
      <c r="H83" s="22" t="s">
        <v>361</v>
      </c>
      <c r="I83" s="22" t="s">
        <v>385</v>
      </c>
      <c r="J83" s="31" t="s">
        <v>363</v>
      </c>
      <c r="K83" s="31" t="s">
        <v>364</v>
      </c>
      <c r="L83" s="22" t="s">
        <v>364</v>
      </c>
      <c r="M83" s="22" t="s">
        <v>318</v>
      </c>
      <c r="N83" s="45">
        <v>250</v>
      </c>
      <c r="O83" s="45">
        <v>250</v>
      </c>
      <c r="P83" s="28">
        <v>0</v>
      </c>
      <c r="Q83" s="28">
        <v>100</v>
      </c>
      <c r="R83" s="22"/>
    </row>
    <row r="84" spans="1:18" s="17" customFormat="1" ht="30" customHeight="1" x14ac:dyDescent="0.3">
      <c r="A84" s="100">
        <f t="shared" si="1"/>
        <v>79</v>
      </c>
      <c r="B84" s="103" t="s">
        <v>193</v>
      </c>
      <c r="C84" s="22" t="s">
        <v>336</v>
      </c>
      <c r="D84" s="22" t="s">
        <v>386</v>
      </c>
      <c r="E84" s="22" t="s">
        <v>387</v>
      </c>
      <c r="F84" s="22" t="s">
        <v>28</v>
      </c>
      <c r="G84" s="22" t="s">
        <v>347</v>
      </c>
      <c r="H84" s="22" t="s">
        <v>361</v>
      </c>
      <c r="I84" s="22" t="s">
        <v>388</v>
      </c>
      <c r="J84" s="31" t="s">
        <v>363</v>
      </c>
      <c r="K84" s="31" t="s">
        <v>364</v>
      </c>
      <c r="L84" s="22" t="s">
        <v>364</v>
      </c>
      <c r="M84" s="22" t="s">
        <v>318</v>
      </c>
      <c r="N84" s="45">
        <v>250</v>
      </c>
      <c r="O84" s="45">
        <v>250</v>
      </c>
      <c r="P84" s="28">
        <v>0</v>
      </c>
      <c r="Q84" s="28">
        <v>100</v>
      </c>
      <c r="R84" s="22"/>
    </row>
    <row r="85" spans="1:18" s="17" customFormat="1" ht="30" customHeight="1" x14ac:dyDescent="0.3">
      <c r="A85" s="100">
        <f t="shared" si="1"/>
        <v>80</v>
      </c>
      <c r="B85" s="103" t="s">
        <v>193</v>
      </c>
      <c r="C85" s="21" t="s">
        <v>336</v>
      </c>
      <c r="D85" s="22" t="s">
        <v>386</v>
      </c>
      <c r="E85" s="22" t="s">
        <v>387</v>
      </c>
      <c r="F85" s="22" t="s">
        <v>28</v>
      </c>
      <c r="G85" s="22" t="s">
        <v>347</v>
      </c>
      <c r="H85" s="22" t="s">
        <v>361</v>
      </c>
      <c r="I85" s="22" t="s">
        <v>388</v>
      </c>
      <c r="J85" s="31" t="s">
        <v>363</v>
      </c>
      <c r="K85" s="31" t="s">
        <v>364</v>
      </c>
      <c r="L85" s="22" t="s">
        <v>364</v>
      </c>
      <c r="M85" s="22" t="s">
        <v>318</v>
      </c>
      <c r="N85" s="45">
        <v>250</v>
      </c>
      <c r="O85" s="45">
        <v>250</v>
      </c>
      <c r="P85" s="28">
        <v>0</v>
      </c>
      <c r="Q85" s="28">
        <v>100</v>
      </c>
      <c r="R85" s="22"/>
    </row>
    <row r="86" spans="1:18" s="17" customFormat="1" ht="30" customHeight="1" x14ac:dyDescent="0.3">
      <c r="A86" s="100">
        <f t="shared" si="1"/>
        <v>81</v>
      </c>
      <c r="B86" s="103" t="s">
        <v>193</v>
      </c>
      <c r="C86" s="22" t="s">
        <v>336</v>
      </c>
      <c r="D86" s="22" t="s">
        <v>386</v>
      </c>
      <c r="E86" s="22" t="s">
        <v>387</v>
      </c>
      <c r="F86" s="22" t="s">
        <v>28</v>
      </c>
      <c r="G86" s="22" t="s">
        <v>347</v>
      </c>
      <c r="H86" s="22" t="s">
        <v>361</v>
      </c>
      <c r="I86" s="22" t="s">
        <v>389</v>
      </c>
      <c r="J86" s="31" t="s">
        <v>363</v>
      </c>
      <c r="K86" s="31" t="s">
        <v>364</v>
      </c>
      <c r="L86" s="22" t="s">
        <v>364</v>
      </c>
      <c r="M86" s="22" t="s">
        <v>318</v>
      </c>
      <c r="N86" s="45">
        <v>250</v>
      </c>
      <c r="O86" s="45">
        <v>250</v>
      </c>
      <c r="P86" s="28">
        <v>0</v>
      </c>
      <c r="Q86" s="28">
        <v>100</v>
      </c>
      <c r="R86" s="22"/>
    </row>
    <row r="87" spans="1:18" s="17" customFormat="1" ht="30" customHeight="1" x14ac:dyDescent="0.3">
      <c r="A87" s="100">
        <f t="shared" si="1"/>
        <v>82</v>
      </c>
      <c r="B87" s="103" t="s">
        <v>193</v>
      </c>
      <c r="C87" s="22" t="s">
        <v>336</v>
      </c>
      <c r="D87" s="22" t="s">
        <v>386</v>
      </c>
      <c r="E87" s="22" t="s">
        <v>387</v>
      </c>
      <c r="F87" s="22" t="s">
        <v>28</v>
      </c>
      <c r="G87" s="22" t="s">
        <v>347</v>
      </c>
      <c r="H87" s="22" t="s">
        <v>361</v>
      </c>
      <c r="I87" s="22" t="s">
        <v>389</v>
      </c>
      <c r="J87" s="31" t="s">
        <v>363</v>
      </c>
      <c r="K87" s="31" t="s">
        <v>364</v>
      </c>
      <c r="L87" s="22" t="s">
        <v>364</v>
      </c>
      <c r="M87" s="22" t="s">
        <v>318</v>
      </c>
      <c r="N87" s="45">
        <v>250</v>
      </c>
      <c r="O87" s="45">
        <v>250</v>
      </c>
      <c r="P87" s="28">
        <v>0</v>
      </c>
      <c r="Q87" s="28">
        <v>100</v>
      </c>
      <c r="R87" s="22"/>
    </row>
    <row r="88" spans="1:18" s="17" customFormat="1" ht="30" customHeight="1" x14ac:dyDescent="0.3">
      <c r="A88" s="100">
        <f t="shared" si="1"/>
        <v>83</v>
      </c>
      <c r="B88" s="103" t="s">
        <v>193</v>
      </c>
      <c r="C88" s="21" t="s">
        <v>336</v>
      </c>
      <c r="D88" s="22" t="s">
        <v>379</v>
      </c>
      <c r="E88" s="22" t="s">
        <v>380</v>
      </c>
      <c r="F88" s="22" t="s">
        <v>28</v>
      </c>
      <c r="G88" s="22" t="s">
        <v>347</v>
      </c>
      <c r="H88" s="22" t="s">
        <v>361</v>
      </c>
      <c r="I88" s="22" t="s">
        <v>390</v>
      </c>
      <c r="J88" s="31" t="s">
        <v>363</v>
      </c>
      <c r="K88" s="31" t="s">
        <v>364</v>
      </c>
      <c r="L88" s="22" t="s">
        <v>364</v>
      </c>
      <c r="M88" s="22" t="s">
        <v>318</v>
      </c>
      <c r="N88" s="45">
        <v>250</v>
      </c>
      <c r="O88" s="45">
        <v>250</v>
      </c>
      <c r="P88" s="28">
        <v>0</v>
      </c>
      <c r="Q88" s="28">
        <v>100</v>
      </c>
      <c r="R88" s="22"/>
    </row>
    <row r="89" spans="1:18" s="17" customFormat="1" ht="30" customHeight="1" x14ac:dyDescent="0.3">
      <c r="A89" s="100">
        <f t="shared" si="1"/>
        <v>84</v>
      </c>
      <c r="B89" s="103" t="s">
        <v>193</v>
      </c>
      <c r="C89" s="22" t="s">
        <v>336</v>
      </c>
      <c r="D89" s="22" t="s">
        <v>379</v>
      </c>
      <c r="E89" s="22" t="s">
        <v>380</v>
      </c>
      <c r="F89" s="22" t="s">
        <v>28</v>
      </c>
      <c r="G89" s="22" t="s">
        <v>347</v>
      </c>
      <c r="H89" s="22" t="s">
        <v>361</v>
      </c>
      <c r="I89" s="22" t="s">
        <v>390</v>
      </c>
      <c r="J89" s="31" t="s">
        <v>363</v>
      </c>
      <c r="K89" s="31" t="s">
        <v>364</v>
      </c>
      <c r="L89" s="22" t="s">
        <v>364</v>
      </c>
      <c r="M89" s="22" t="s">
        <v>318</v>
      </c>
      <c r="N89" s="45">
        <v>250</v>
      </c>
      <c r="O89" s="45">
        <v>250</v>
      </c>
      <c r="P89" s="28">
        <v>0</v>
      </c>
      <c r="Q89" s="28">
        <v>100</v>
      </c>
      <c r="R89" s="22"/>
    </row>
    <row r="90" spans="1:18" s="17" customFormat="1" ht="30" customHeight="1" x14ac:dyDescent="0.3">
      <c r="A90" s="100">
        <f t="shared" si="1"/>
        <v>85</v>
      </c>
      <c r="B90" s="103" t="s">
        <v>193</v>
      </c>
      <c r="C90" s="22" t="s">
        <v>336</v>
      </c>
      <c r="D90" s="22" t="s">
        <v>376</v>
      </c>
      <c r="E90" s="22" t="s">
        <v>377</v>
      </c>
      <c r="F90" s="22" t="s">
        <v>28</v>
      </c>
      <c r="G90" s="22" t="s">
        <v>347</v>
      </c>
      <c r="H90" s="22" t="s">
        <v>361</v>
      </c>
      <c r="I90" s="22" t="s">
        <v>391</v>
      </c>
      <c r="J90" s="31" t="s">
        <v>363</v>
      </c>
      <c r="K90" s="31" t="s">
        <v>364</v>
      </c>
      <c r="L90" s="22" t="s">
        <v>364</v>
      </c>
      <c r="M90" s="22" t="s">
        <v>318</v>
      </c>
      <c r="N90" s="45">
        <v>250</v>
      </c>
      <c r="O90" s="45">
        <v>250</v>
      </c>
      <c r="P90" s="28">
        <v>0</v>
      </c>
      <c r="Q90" s="28">
        <v>100</v>
      </c>
      <c r="R90" s="22"/>
    </row>
    <row r="91" spans="1:18" s="17" customFormat="1" ht="30" customHeight="1" x14ac:dyDescent="0.3">
      <c r="A91" s="100">
        <f t="shared" si="1"/>
        <v>86</v>
      </c>
      <c r="B91" s="103" t="s">
        <v>193</v>
      </c>
      <c r="C91" s="21" t="s">
        <v>336</v>
      </c>
      <c r="D91" s="22" t="s">
        <v>376</v>
      </c>
      <c r="E91" s="22" t="s">
        <v>377</v>
      </c>
      <c r="F91" s="22" t="s">
        <v>28</v>
      </c>
      <c r="G91" s="22" t="s">
        <v>347</v>
      </c>
      <c r="H91" s="22" t="s">
        <v>361</v>
      </c>
      <c r="I91" s="22" t="s">
        <v>391</v>
      </c>
      <c r="J91" s="31" t="s">
        <v>363</v>
      </c>
      <c r="K91" s="31" t="s">
        <v>364</v>
      </c>
      <c r="L91" s="22" t="s">
        <v>364</v>
      </c>
      <c r="M91" s="22" t="s">
        <v>318</v>
      </c>
      <c r="N91" s="45">
        <v>250</v>
      </c>
      <c r="O91" s="45">
        <v>250</v>
      </c>
      <c r="P91" s="28">
        <v>0</v>
      </c>
      <c r="Q91" s="28">
        <v>100</v>
      </c>
      <c r="R91" s="22"/>
    </row>
    <row r="92" spans="1:18" s="17" customFormat="1" ht="30" customHeight="1" x14ac:dyDescent="0.3">
      <c r="A92" s="100">
        <f t="shared" si="1"/>
        <v>87</v>
      </c>
      <c r="B92" s="103" t="s">
        <v>193</v>
      </c>
      <c r="C92" s="22" t="s">
        <v>336</v>
      </c>
      <c r="D92" s="22" t="s">
        <v>392</v>
      </c>
      <c r="E92" s="22" t="s">
        <v>393</v>
      </c>
      <c r="F92" s="22" t="s">
        <v>28</v>
      </c>
      <c r="G92" s="22" t="s">
        <v>347</v>
      </c>
      <c r="H92" s="22" t="s">
        <v>361</v>
      </c>
      <c r="I92" s="22" t="s">
        <v>394</v>
      </c>
      <c r="J92" s="31" t="s">
        <v>363</v>
      </c>
      <c r="K92" s="31" t="s">
        <v>364</v>
      </c>
      <c r="L92" s="22" t="s">
        <v>364</v>
      </c>
      <c r="M92" s="22" t="s">
        <v>318</v>
      </c>
      <c r="N92" s="45">
        <v>250</v>
      </c>
      <c r="O92" s="45">
        <v>250</v>
      </c>
      <c r="P92" s="28">
        <v>0</v>
      </c>
      <c r="Q92" s="28">
        <v>100</v>
      </c>
      <c r="R92" s="22"/>
    </row>
    <row r="93" spans="1:18" s="17" customFormat="1" ht="30" customHeight="1" x14ac:dyDescent="0.3">
      <c r="A93" s="100">
        <f t="shared" si="1"/>
        <v>88</v>
      </c>
      <c r="B93" s="103" t="s">
        <v>193</v>
      </c>
      <c r="C93" s="22" t="s">
        <v>336</v>
      </c>
      <c r="D93" s="22" t="s">
        <v>395</v>
      </c>
      <c r="E93" s="22" t="s">
        <v>396</v>
      </c>
      <c r="F93" s="22" t="s">
        <v>28</v>
      </c>
      <c r="G93" s="22" t="s">
        <v>347</v>
      </c>
      <c r="H93" s="22" t="s">
        <v>361</v>
      </c>
      <c r="I93" s="22" t="s">
        <v>394</v>
      </c>
      <c r="J93" s="31" t="s">
        <v>363</v>
      </c>
      <c r="K93" s="31" t="s">
        <v>364</v>
      </c>
      <c r="L93" s="22" t="s">
        <v>364</v>
      </c>
      <c r="M93" s="22" t="s">
        <v>318</v>
      </c>
      <c r="N93" s="45">
        <v>250</v>
      </c>
      <c r="O93" s="45">
        <v>250</v>
      </c>
      <c r="P93" s="28">
        <v>0</v>
      </c>
      <c r="Q93" s="28">
        <v>100</v>
      </c>
      <c r="R93" s="22"/>
    </row>
    <row r="94" spans="1:18" s="17" customFormat="1" ht="30" customHeight="1" x14ac:dyDescent="0.3">
      <c r="A94" s="100">
        <f t="shared" si="1"/>
        <v>89</v>
      </c>
      <c r="B94" s="103" t="s">
        <v>193</v>
      </c>
      <c r="C94" s="21" t="s">
        <v>336</v>
      </c>
      <c r="D94" s="22" t="s">
        <v>395</v>
      </c>
      <c r="E94" s="22" t="s">
        <v>396</v>
      </c>
      <c r="F94" s="22" t="s">
        <v>28</v>
      </c>
      <c r="G94" s="22" t="s">
        <v>347</v>
      </c>
      <c r="H94" s="22" t="s">
        <v>361</v>
      </c>
      <c r="I94" s="22" t="s">
        <v>397</v>
      </c>
      <c r="J94" s="31" t="s">
        <v>363</v>
      </c>
      <c r="K94" s="31" t="s">
        <v>364</v>
      </c>
      <c r="L94" s="22" t="s">
        <v>364</v>
      </c>
      <c r="M94" s="22" t="s">
        <v>318</v>
      </c>
      <c r="N94" s="45">
        <v>250</v>
      </c>
      <c r="O94" s="45">
        <v>250</v>
      </c>
      <c r="P94" s="28">
        <v>0</v>
      </c>
      <c r="Q94" s="28">
        <v>100</v>
      </c>
      <c r="R94" s="22"/>
    </row>
    <row r="95" spans="1:18" s="17" customFormat="1" ht="30" customHeight="1" x14ac:dyDescent="0.3">
      <c r="A95" s="100">
        <f t="shared" si="1"/>
        <v>90</v>
      </c>
      <c r="B95" s="103" t="s">
        <v>193</v>
      </c>
      <c r="C95" s="22" t="s">
        <v>336</v>
      </c>
      <c r="D95" s="22" t="s">
        <v>395</v>
      </c>
      <c r="E95" s="22" t="s">
        <v>396</v>
      </c>
      <c r="F95" s="22" t="s">
        <v>28</v>
      </c>
      <c r="G95" s="22" t="s">
        <v>347</v>
      </c>
      <c r="H95" s="22" t="s">
        <v>361</v>
      </c>
      <c r="I95" s="22" t="s">
        <v>397</v>
      </c>
      <c r="J95" s="31" t="s">
        <v>363</v>
      </c>
      <c r="K95" s="31" t="s">
        <v>364</v>
      </c>
      <c r="L95" s="22" t="s">
        <v>364</v>
      </c>
      <c r="M95" s="22" t="s">
        <v>318</v>
      </c>
      <c r="N95" s="45">
        <v>250</v>
      </c>
      <c r="O95" s="45">
        <v>250</v>
      </c>
      <c r="P95" s="28">
        <v>0</v>
      </c>
      <c r="Q95" s="28">
        <v>100</v>
      </c>
      <c r="R95" s="22"/>
    </row>
    <row r="96" spans="1:18" s="17" customFormat="1" ht="30" customHeight="1" x14ac:dyDescent="0.3">
      <c r="A96" s="100">
        <f t="shared" si="1"/>
        <v>91</v>
      </c>
      <c r="B96" s="103" t="s">
        <v>193</v>
      </c>
      <c r="C96" s="22" t="s">
        <v>336</v>
      </c>
      <c r="D96" s="22" t="s">
        <v>395</v>
      </c>
      <c r="E96" s="22" t="s">
        <v>396</v>
      </c>
      <c r="F96" s="22" t="s">
        <v>28</v>
      </c>
      <c r="G96" s="22" t="s">
        <v>347</v>
      </c>
      <c r="H96" s="22" t="s">
        <v>361</v>
      </c>
      <c r="I96" s="22" t="s">
        <v>397</v>
      </c>
      <c r="J96" s="31" t="s">
        <v>363</v>
      </c>
      <c r="K96" s="31" t="s">
        <v>364</v>
      </c>
      <c r="L96" s="22" t="s">
        <v>364</v>
      </c>
      <c r="M96" s="22" t="s">
        <v>318</v>
      </c>
      <c r="N96" s="45">
        <v>250</v>
      </c>
      <c r="O96" s="45">
        <v>250</v>
      </c>
      <c r="P96" s="28">
        <v>0</v>
      </c>
      <c r="Q96" s="28">
        <v>100</v>
      </c>
      <c r="R96" s="22"/>
    </row>
    <row r="97" spans="1:18" s="17" customFormat="1" ht="30" customHeight="1" x14ac:dyDescent="0.3">
      <c r="A97" s="100">
        <f t="shared" si="1"/>
        <v>92</v>
      </c>
      <c r="B97" s="103" t="s">
        <v>193</v>
      </c>
      <c r="C97" s="21" t="s">
        <v>336</v>
      </c>
      <c r="D97" s="22" t="s">
        <v>395</v>
      </c>
      <c r="E97" s="22" t="s">
        <v>396</v>
      </c>
      <c r="F97" s="22" t="s">
        <v>28</v>
      </c>
      <c r="G97" s="22" t="s">
        <v>347</v>
      </c>
      <c r="H97" s="22" t="s">
        <v>361</v>
      </c>
      <c r="I97" s="22" t="s">
        <v>397</v>
      </c>
      <c r="J97" s="31" t="s">
        <v>363</v>
      </c>
      <c r="K97" s="31" t="s">
        <v>364</v>
      </c>
      <c r="L97" s="22" t="s">
        <v>364</v>
      </c>
      <c r="M97" s="22" t="s">
        <v>318</v>
      </c>
      <c r="N97" s="45">
        <v>250</v>
      </c>
      <c r="O97" s="45">
        <v>250</v>
      </c>
      <c r="P97" s="28">
        <v>0</v>
      </c>
      <c r="Q97" s="28">
        <v>100</v>
      </c>
      <c r="R97" s="22"/>
    </row>
    <row r="98" spans="1:18" s="17" customFormat="1" ht="30" customHeight="1" x14ac:dyDescent="0.3">
      <c r="A98" s="100">
        <f t="shared" si="1"/>
        <v>93</v>
      </c>
      <c r="B98" s="103" t="s">
        <v>193</v>
      </c>
      <c r="C98" s="22" t="s">
        <v>336</v>
      </c>
      <c r="D98" s="22" t="s">
        <v>398</v>
      </c>
      <c r="E98" s="22" t="s">
        <v>399</v>
      </c>
      <c r="F98" s="22" t="s">
        <v>28</v>
      </c>
      <c r="G98" s="22" t="s">
        <v>347</v>
      </c>
      <c r="H98" s="22" t="s">
        <v>361</v>
      </c>
      <c r="I98" s="22" t="s">
        <v>400</v>
      </c>
      <c r="J98" s="31" t="s">
        <v>363</v>
      </c>
      <c r="K98" s="31" t="s">
        <v>364</v>
      </c>
      <c r="L98" s="22" t="s">
        <v>364</v>
      </c>
      <c r="M98" s="22" t="s">
        <v>318</v>
      </c>
      <c r="N98" s="45">
        <v>250</v>
      </c>
      <c r="O98" s="45">
        <v>250</v>
      </c>
      <c r="P98" s="28">
        <v>0</v>
      </c>
      <c r="Q98" s="28">
        <v>100</v>
      </c>
      <c r="R98" s="22"/>
    </row>
    <row r="99" spans="1:18" s="17" customFormat="1" ht="30" customHeight="1" x14ac:dyDescent="0.3">
      <c r="A99" s="100">
        <f t="shared" si="1"/>
        <v>94</v>
      </c>
      <c r="B99" s="103" t="s">
        <v>193</v>
      </c>
      <c r="C99" s="22" t="s">
        <v>336</v>
      </c>
      <c r="D99" s="22" t="s">
        <v>398</v>
      </c>
      <c r="E99" s="22" t="s">
        <v>399</v>
      </c>
      <c r="F99" s="22" t="s">
        <v>28</v>
      </c>
      <c r="G99" s="22" t="s">
        <v>347</v>
      </c>
      <c r="H99" s="22" t="s">
        <v>361</v>
      </c>
      <c r="I99" s="22" t="s">
        <v>400</v>
      </c>
      <c r="J99" s="31" t="s">
        <v>363</v>
      </c>
      <c r="K99" s="31" t="s">
        <v>364</v>
      </c>
      <c r="L99" s="22" t="s">
        <v>364</v>
      </c>
      <c r="M99" s="22" t="s">
        <v>318</v>
      </c>
      <c r="N99" s="45">
        <v>250</v>
      </c>
      <c r="O99" s="45">
        <v>250</v>
      </c>
      <c r="P99" s="28">
        <v>0</v>
      </c>
      <c r="Q99" s="28">
        <v>100</v>
      </c>
      <c r="R99" s="22"/>
    </row>
    <row r="100" spans="1:18" s="17" customFormat="1" ht="30" customHeight="1" x14ac:dyDescent="0.3">
      <c r="A100" s="100">
        <f t="shared" si="1"/>
        <v>95</v>
      </c>
      <c r="B100" s="103" t="s">
        <v>193</v>
      </c>
      <c r="C100" s="21" t="s">
        <v>336</v>
      </c>
      <c r="D100" s="22" t="s">
        <v>398</v>
      </c>
      <c r="E100" s="22" t="s">
        <v>399</v>
      </c>
      <c r="F100" s="22" t="s">
        <v>28</v>
      </c>
      <c r="G100" s="22" t="s">
        <v>347</v>
      </c>
      <c r="H100" s="22" t="s">
        <v>361</v>
      </c>
      <c r="I100" s="22" t="s">
        <v>400</v>
      </c>
      <c r="J100" s="31" t="s">
        <v>363</v>
      </c>
      <c r="K100" s="31" t="s">
        <v>364</v>
      </c>
      <c r="L100" s="22" t="s">
        <v>364</v>
      </c>
      <c r="M100" s="22" t="s">
        <v>318</v>
      </c>
      <c r="N100" s="45">
        <v>250</v>
      </c>
      <c r="O100" s="45">
        <v>250</v>
      </c>
      <c r="P100" s="28">
        <v>0</v>
      </c>
      <c r="Q100" s="28">
        <v>100</v>
      </c>
      <c r="R100" s="22"/>
    </row>
    <row r="101" spans="1:18" s="17" customFormat="1" ht="30" customHeight="1" x14ac:dyDescent="0.3">
      <c r="A101" s="100">
        <f t="shared" si="1"/>
        <v>96</v>
      </c>
      <c r="B101" s="103" t="s">
        <v>193</v>
      </c>
      <c r="C101" s="22" t="s">
        <v>336</v>
      </c>
      <c r="D101" s="22" t="s">
        <v>398</v>
      </c>
      <c r="E101" s="22" t="s">
        <v>399</v>
      </c>
      <c r="F101" s="22" t="s">
        <v>28</v>
      </c>
      <c r="G101" s="22" t="s">
        <v>347</v>
      </c>
      <c r="H101" s="22" t="s">
        <v>361</v>
      </c>
      <c r="I101" s="22" t="s">
        <v>400</v>
      </c>
      <c r="J101" s="31" t="s">
        <v>363</v>
      </c>
      <c r="K101" s="31" t="s">
        <v>364</v>
      </c>
      <c r="L101" s="22" t="s">
        <v>364</v>
      </c>
      <c r="M101" s="22" t="s">
        <v>318</v>
      </c>
      <c r="N101" s="45">
        <v>250</v>
      </c>
      <c r="O101" s="45">
        <v>250</v>
      </c>
      <c r="P101" s="28">
        <v>0</v>
      </c>
      <c r="Q101" s="28">
        <v>100</v>
      </c>
      <c r="R101" s="22"/>
    </row>
    <row r="102" spans="1:18" s="17" customFormat="1" ht="30" customHeight="1" x14ac:dyDescent="0.3">
      <c r="A102" s="100">
        <f t="shared" si="1"/>
        <v>97</v>
      </c>
      <c r="B102" s="103" t="s">
        <v>193</v>
      </c>
      <c r="C102" s="22" t="s">
        <v>336</v>
      </c>
      <c r="D102" s="22" t="s">
        <v>401</v>
      </c>
      <c r="E102" s="22" t="s">
        <v>402</v>
      </c>
      <c r="F102" s="22" t="s">
        <v>28</v>
      </c>
      <c r="G102" s="22" t="s">
        <v>347</v>
      </c>
      <c r="H102" s="22" t="s">
        <v>361</v>
      </c>
      <c r="I102" s="22" t="s">
        <v>403</v>
      </c>
      <c r="J102" s="31" t="s">
        <v>363</v>
      </c>
      <c r="K102" s="31" t="s">
        <v>364</v>
      </c>
      <c r="L102" s="22" t="s">
        <v>364</v>
      </c>
      <c r="M102" s="22" t="s">
        <v>318</v>
      </c>
      <c r="N102" s="45">
        <v>250</v>
      </c>
      <c r="O102" s="45">
        <v>250</v>
      </c>
      <c r="P102" s="28">
        <v>0</v>
      </c>
      <c r="Q102" s="28">
        <v>100</v>
      </c>
      <c r="R102" s="22"/>
    </row>
    <row r="103" spans="1:18" s="17" customFormat="1" ht="30" customHeight="1" x14ac:dyDescent="0.3">
      <c r="A103" s="100">
        <f t="shared" si="1"/>
        <v>98</v>
      </c>
      <c r="B103" s="103" t="s">
        <v>193</v>
      </c>
      <c r="C103" s="21" t="s">
        <v>336</v>
      </c>
      <c r="D103" s="22" t="s">
        <v>401</v>
      </c>
      <c r="E103" s="22" t="s">
        <v>402</v>
      </c>
      <c r="F103" s="22" t="s">
        <v>28</v>
      </c>
      <c r="G103" s="22" t="s">
        <v>347</v>
      </c>
      <c r="H103" s="22" t="s">
        <v>361</v>
      </c>
      <c r="I103" s="22" t="s">
        <v>403</v>
      </c>
      <c r="J103" s="31" t="s">
        <v>363</v>
      </c>
      <c r="K103" s="31" t="s">
        <v>364</v>
      </c>
      <c r="L103" s="22" t="s">
        <v>364</v>
      </c>
      <c r="M103" s="22" t="s">
        <v>318</v>
      </c>
      <c r="N103" s="45">
        <v>250</v>
      </c>
      <c r="O103" s="45">
        <v>250</v>
      </c>
      <c r="P103" s="28">
        <v>0</v>
      </c>
      <c r="Q103" s="28">
        <v>100</v>
      </c>
      <c r="R103" s="22"/>
    </row>
    <row r="104" spans="1:18" s="17" customFormat="1" ht="30" customHeight="1" x14ac:dyDescent="0.3">
      <c r="A104" s="100">
        <f t="shared" si="1"/>
        <v>99</v>
      </c>
      <c r="B104" s="103" t="s">
        <v>193</v>
      </c>
      <c r="C104" s="22" t="s">
        <v>336</v>
      </c>
      <c r="D104" s="22" t="s">
        <v>404</v>
      </c>
      <c r="E104" s="22" t="s">
        <v>405</v>
      </c>
      <c r="F104" s="22" t="s">
        <v>28</v>
      </c>
      <c r="G104" s="22" t="s">
        <v>347</v>
      </c>
      <c r="H104" s="22" t="s">
        <v>361</v>
      </c>
      <c r="I104" s="22" t="s">
        <v>406</v>
      </c>
      <c r="J104" s="31" t="s">
        <v>363</v>
      </c>
      <c r="K104" s="31" t="s">
        <v>364</v>
      </c>
      <c r="L104" s="22" t="s">
        <v>364</v>
      </c>
      <c r="M104" s="22" t="s">
        <v>318</v>
      </c>
      <c r="N104" s="45">
        <v>250</v>
      </c>
      <c r="O104" s="45">
        <v>250</v>
      </c>
      <c r="P104" s="28">
        <v>0</v>
      </c>
      <c r="Q104" s="28">
        <v>100</v>
      </c>
      <c r="R104" s="22"/>
    </row>
    <row r="105" spans="1:18" s="17" customFormat="1" ht="30" customHeight="1" x14ac:dyDescent="0.3">
      <c r="A105" s="100">
        <f t="shared" si="1"/>
        <v>100</v>
      </c>
      <c r="B105" s="103" t="s">
        <v>193</v>
      </c>
      <c r="C105" s="22" t="s">
        <v>336</v>
      </c>
      <c r="D105" s="22" t="s">
        <v>407</v>
      </c>
      <c r="E105" s="22" t="s">
        <v>408</v>
      </c>
      <c r="F105" s="22" t="s">
        <v>28</v>
      </c>
      <c r="G105" s="22" t="s">
        <v>347</v>
      </c>
      <c r="H105" s="22" t="s">
        <v>361</v>
      </c>
      <c r="I105" s="22" t="s">
        <v>406</v>
      </c>
      <c r="J105" s="31" t="s">
        <v>363</v>
      </c>
      <c r="K105" s="31" t="s">
        <v>364</v>
      </c>
      <c r="L105" s="22" t="s">
        <v>364</v>
      </c>
      <c r="M105" s="22" t="s">
        <v>318</v>
      </c>
      <c r="N105" s="45">
        <v>250</v>
      </c>
      <c r="O105" s="45">
        <v>250</v>
      </c>
      <c r="P105" s="28">
        <v>0</v>
      </c>
      <c r="Q105" s="28">
        <v>100</v>
      </c>
      <c r="R105" s="22"/>
    </row>
    <row r="106" spans="1:18" s="17" customFormat="1" ht="30" customHeight="1" x14ac:dyDescent="0.3">
      <c r="A106" s="100">
        <f t="shared" si="1"/>
        <v>101</v>
      </c>
      <c r="B106" s="103" t="s">
        <v>193</v>
      </c>
      <c r="C106" s="21" t="s">
        <v>336</v>
      </c>
      <c r="D106" s="22" t="s">
        <v>407</v>
      </c>
      <c r="E106" s="22" t="s">
        <v>408</v>
      </c>
      <c r="F106" s="22" t="s">
        <v>28</v>
      </c>
      <c r="G106" s="22" t="s">
        <v>347</v>
      </c>
      <c r="H106" s="22" t="s">
        <v>361</v>
      </c>
      <c r="I106" s="22" t="s">
        <v>406</v>
      </c>
      <c r="J106" s="31" t="s">
        <v>363</v>
      </c>
      <c r="K106" s="31" t="s">
        <v>364</v>
      </c>
      <c r="L106" s="22" t="s">
        <v>364</v>
      </c>
      <c r="M106" s="22" t="s">
        <v>318</v>
      </c>
      <c r="N106" s="45">
        <v>250</v>
      </c>
      <c r="O106" s="45">
        <v>250</v>
      </c>
      <c r="P106" s="28">
        <v>0</v>
      </c>
      <c r="Q106" s="28">
        <v>100</v>
      </c>
      <c r="R106" s="22"/>
    </row>
    <row r="107" spans="1:18" s="17" customFormat="1" ht="30" customHeight="1" x14ac:dyDescent="0.3">
      <c r="A107" s="100">
        <f t="shared" si="1"/>
        <v>102</v>
      </c>
      <c r="B107" s="103" t="s">
        <v>193</v>
      </c>
      <c r="C107" s="22" t="s">
        <v>336</v>
      </c>
      <c r="D107" s="22" t="s">
        <v>365</v>
      </c>
      <c r="E107" s="22" t="s">
        <v>366</v>
      </c>
      <c r="F107" s="22" t="s">
        <v>28</v>
      </c>
      <c r="G107" s="22" t="s">
        <v>347</v>
      </c>
      <c r="H107" s="22" t="s">
        <v>361</v>
      </c>
      <c r="I107" s="22" t="s">
        <v>409</v>
      </c>
      <c r="J107" s="31" t="s">
        <v>363</v>
      </c>
      <c r="K107" s="31" t="s">
        <v>364</v>
      </c>
      <c r="L107" s="22" t="s">
        <v>364</v>
      </c>
      <c r="M107" s="22" t="s">
        <v>318</v>
      </c>
      <c r="N107" s="45">
        <v>250</v>
      </c>
      <c r="O107" s="45">
        <v>250</v>
      </c>
      <c r="P107" s="28">
        <v>0</v>
      </c>
      <c r="Q107" s="28">
        <v>100</v>
      </c>
      <c r="R107" s="22"/>
    </row>
    <row r="108" spans="1:18" s="17" customFormat="1" ht="30" customHeight="1" x14ac:dyDescent="0.3">
      <c r="A108" s="100">
        <f t="shared" si="1"/>
        <v>103</v>
      </c>
      <c r="B108" s="103" t="s">
        <v>193</v>
      </c>
      <c r="C108" s="22" t="s">
        <v>336</v>
      </c>
      <c r="D108" s="22" t="s">
        <v>365</v>
      </c>
      <c r="E108" s="22" t="s">
        <v>366</v>
      </c>
      <c r="F108" s="22" t="s">
        <v>28</v>
      </c>
      <c r="G108" s="22" t="s">
        <v>347</v>
      </c>
      <c r="H108" s="22" t="s">
        <v>361</v>
      </c>
      <c r="I108" s="22" t="s">
        <v>409</v>
      </c>
      <c r="J108" s="31" t="s">
        <v>363</v>
      </c>
      <c r="K108" s="31" t="s">
        <v>364</v>
      </c>
      <c r="L108" s="22" t="s">
        <v>364</v>
      </c>
      <c r="M108" s="22" t="s">
        <v>318</v>
      </c>
      <c r="N108" s="45">
        <v>250</v>
      </c>
      <c r="O108" s="45">
        <v>250</v>
      </c>
      <c r="P108" s="28">
        <v>0</v>
      </c>
      <c r="Q108" s="28">
        <v>100</v>
      </c>
      <c r="R108" s="22"/>
    </row>
    <row r="109" spans="1:18" s="17" customFormat="1" ht="30" customHeight="1" x14ac:dyDescent="0.3">
      <c r="A109" s="100">
        <f t="shared" si="1"/>
        <v>104</v>
      </c>
      <c r="B109" s="103" t="s">
        <v>193</v>
      </c>
      <c r="C109" s="21" t="s">
        <v>336</v>
      </c>
      <c r="D109" s="22" t="s">
        <v>365</v>
      </c>
      <c r="E109" s="22" t="s">
        <v>366</v>
      </c>
      <c r="F109" s="22" t="s">
        <v>28</v>
      </c>
      <c r="G109" s="22" t="s">
        <v>347</v>
      </c>
      <c r="H109" s="22" t="s">
        <v>361</v>
      </c>
      <c r="I109" s="22" t="s">
        <v>409</v>
      </c>
      <c r="J109" s="31" t="s">
        <v>363</v>
      </c>
      <c r="K109" s="31" t="s">
        <v>364</v>
      </c>
      <c r="L109" s="22" t="s">
        <v>364</v>
      </c>
      <c r="M109" s="22" t="s">
        <v>318</v>
      </c>
      <c r="N109" s="45">
        <v>250</v>
      </c>
      <c r="O109" s="45">
        <v>250</v>
      </c>
      <c r="P109" s="28">
        <v>0</v>
      </c>
      <c r="Q109" s="28">
        <v>100</v>
      </c>
      <c r="R109" s="22"/>
    </row>
    <row r="110" spans="1:18" s="17" customFormat="1" ht="30" customHeight="1" x14ac:dyDescent="0.3">
      <c r="A110" s="100">
        <f t="shared" si="1"/>
        <v>105</v>
      </c>
      <c r="B110" s="103" t="s">
        <v>193</v>
      </c>
      <c r="C110" s="22" t="s">
        <v>336</v>
      </c>
      <c r="D110" s="22" t="s">
        <v>365</v>
      </c>
      <c r="E110" s="22" t="s">
        <v>366</v>
      </c>
      <c r="F110" s="22" t="s">
        <v>28</v>
      </c>
      <c r="G110" s="22" t="s">
        <v>347</v>
      </c>
      <c r="H110" s="22" t="s">
        <v>361</v>
      </c>
      <c r="I110" s="22" t="s">
        <v>409</v>
      </c>
      <c r="J110" s="31" t="s">
        <v>363</v>
      </c>
      <c r="K110" s="31" t="s">
        <v>364</v>
      </c>
      <c r="L110" s="22" t="s">
        <v>364</v>
      </c>
      <c r="M110" s="22" t="s">
        <v>318</v>
      </c>
      <c r="N110" s="45">
        <v>250</v>
      </c>
      <c r="O110" s="45">
        <v>250</v>
      </c>
      <c r="P110" s="28">
        <v>0</v>
      </c>
      <c r="Q110" s="28">
        <v>100</v>
      </c>
      <c r="R110" s="22"/>
    </row>
    <row r="111" spans="1:18" s="17" customFormat="1" ht="30" customHeight="1" x14ac:dyDescent="0.3">
      <c r="A111" s="100">
        <f t="shared" si="1"/>
        <v>106</v>
      </c>
      <c r="B111" s="103" t="s">
        <v>193</v>
      </c>
      <c r="C111" s="22" t="s">
        <v>336</v>
      </c>
      <c r="D111" s="22" t="s">
        <v>359</v>
      </c>
      <c r="E111" s="22" t="s">
        <v>355</v>
      </c>
      <c r="F111" s="22" t="s">
        <v>28</v>
      </c>
      <c r="G111" s="22" t="s">
        <v>347</v>
      </c>
      <c r="H111" s="22" t="s">
        <v>410</v>
      </c>
      <c r="I111" s="22" t="s">
        <v>357</v>
      </c>
      <c r="J111" s="22" t="s">
        <v>411</v>
      </c>
      <c r="K111" s="31" t="s">
        <v>364</v>
      </c>
      <c r="L111" s="22" t="s">
        <v>364</v>
      </c>
      <c r="M111" s="22" t="s">
        <v>318</v>
      </c>
      <c r="N111" s="45">
        <v>190</v>
      </c>
      <c r="O111" s="45">
        <v>190</v>
      </c>
      <c r="P111" s="28">
        <v>0</v>
      </c>
      <c r="Q111" s="28">
        <v>100</v>
      </c>
      <c r="R111" s="22"/>
    </row>
    <row r="112" spans="1:18" s="17" customFormat="1" ht="30" customHeight="1" x14ac:dyDescent="0.3">
      <c r="A112" s="100">
        <f t="shared" si="1"/>
        <v>107</v>
      </c>
      <c r="B112" s="103" t="s">
        <v>193</v>
      </c>
      <c r="C112" s="21" t="s">
        <v>336</v>
      </c>
      <c r="D112" s="22" t="s">
        <v>365</v>
      </c>
      <c r="E112" s="22" t="s">
        <v>366</v>
      </c>
      <c r="F112" s="22" t="s">
        <v>28</v>
      </c>
      <c r="G112" s="22" t="s">
        <v>347</v>
      </c>
      <c r="H112" s="22" t="s">
        <v>410</v>
      </c>
      <c r="I112" s="22" t="s">
        <v>367</v>
      </c>
      <c r="J112" s="22" t="s">
        <v>411</v>
      </c>
      <c r="K112" s="31" t="s">
        <v>364</v>
      </c>
      <c r="L112" s="22" t="s">
        <v>364</v>
      </c>
      <c r="M112" s="22" t="s">
        <v>318</v>
      </c>
      <c r="N112" s="45">
        <v>190</v>
      </c>
      <c r="O112" s="45">
        <v>190</v>
      </c>
      <c r="P112" s="28">
        <v>0</v>
      </c>
      <c r="Q112" s="28">
        <v>100</v>
      </c>
      <c r="R112" s="22"/>
    </row>
    <row r="113" spans="1:18" s="17" customFormat="1" ht="30" customHeight="1" x14ac:dyDescent="0.3">
      <c r="A113" s="100">
        <f t="shared" si="1"/>
        <v>108</v>
      </c>
      <c r="B113" s="103" t="s">
        <v>193</v>
      </c>
      <c r="C113" s="22" t="s">
        <v>336</v>
      </c>
      <c r="D113" s="22" t="s">
        <v>365</v>
      </c>
      <c r="E113" s="22" t="s">
        <v>366</v>
      </c>
      <c r="F113" s="22" t="s">
        <v>28</v>
      </c>
      <c r="G113" s="22" t="s">
        <v>347</v>
      </c>
      <c r="H113" s="22" t="s">
        <v>410</v>
      </c>
      <c r="I113" s="22" t="s">
        <v>367</v>
      </c>
      <c r="J113" s="22" t="s">
        <v>411</v>
      </c>
      <c r="K113" s="31" t="s">
        <v>364</v>
      </c>
      <c r="L113" s="22" t="s">
        <v>364</v>
      </c>
      <c r="M113" s="22" t="s">
        <v>318</v>
      </c>
      <c r="N113" s="45">
        <v>190</v>
      </c>
      <c r="O113" s="45">
        <v>190</v>
      </c>
      <c r="P113" s="28">
        <v>0</v>
      </c>
      <c r="Q113" s="28">
        <v>100</v>
      </c>
      <c r="R113" s="22"/>
    </row>
    <row r="114" spans="1:18" s="17" customFormat="1" ht="30" customHeight="1" x14ac:dyDescent="0.3">
      <c r="A114" s="100">
        <f t="shared" si="1"/>
        <v>109</v>
      </c>
      <c r="B114" s="103" t="s">
        <v>193</v>
      </c>
      <c r="C114" s="22" t="s">
        <v>336</v>
      </c>
      <c r="D114" s="22" t="s">
        <v>371</v>
      </c>
      <c r="E114" s="22" t="s">
        <v>372</v>
      </c>
      <c r="F114" s="22" t="s">
        <v>28</v>
      </c>
      <c r="G114" s="22" t="s">
        <v>347</v>
      </c>
      <c r="H114" s="22" t="s">
        <v>410</v>
      </c>
      <c r="I114" s="22" t="s">
        <v>370</v>
      </c>
      <c r="J114" s="22" t="s">
        <v>411</v>
      </c>
      <c r="K114" s="31" t="s">
        <v>364</v>
      </c>
      <c r="L114" s="22" t="s">
        <v>364</v>
      </c>
      <c r="M114" s="22" t="s">
        <v>318</v>
      </c>
      <c r="N114" s="45">
        <v>190</v>
      </c>
      <c r="O114" s="45">
        <v>190</v>
      </c>
      <c r="P114" s="28">
        <v>0</v>
      </c>
      <c r="Q114" s="28">
        <v>100</v>
      </c>
      <c r="R114" s="22"/>
    </row>
    <row r="115" spans="1:18" s="17" customFormat="1" ht="30" customHeight="1" x14ac:dyDescent="0.3">
      <c r="A115" s="100">
        <f t="shared" si="1"/>
        <v>110</v>
      </c>
      <c r="B115" s="103" t="s">
        <v>193</v>
      </c>
      <c r="C115" s="21" t="s">
        <v>336</v>
      </c>
      <c r="D115" s="22" t="s">
        <v>371</v>
      </c>
      <c r="E115" s="22" t="s">
        <v>372</v>
      </c>
      <c r="F115" s="22" t="s">
        <v>28</v>
      </c>
      <c r="G115" s="22" t="s">
        <v>347</v>
      </c>
      <c r="H115" s="22" t="s">
        <v>410</v>
      </c>
      <c r="I115" s="22" t="s">
        <v>370</v>
      </c>
      <c r="J115" s="22" t="s">
        <v>411</v>
      </c>
      <c r="K115" s="31" t="s">
        <v>364</v>
      </c>
      <c r="L115" s="22" t="s">
        <v>364</v>
      </c>
      <c r="M115" s="22" t="s">
        <v>318</v>
      </c>
      <c r="N115" s="45">
        <v>190</v>
      </c>
      <c r="O115" s="45">
        <v>190</v>
      </c>
      <c r="P115" s="28">
        <v>0</v>
      </c>
      <c r="Q115" s="28">
        <v>100</v>
      </c>
      <c r="R115" s="22"/>
    </row>
    <row r="116" spans="1:18" s="17" customFormat="1" ht="30" customHeight="1" x14ac:dyDescent="0.3">
      <c r="A116" s="100">
        <f t="shared" si="1"/>
        <v>111</v>
      </c>
      <c r="B116" s="103" t="s">
        <v>193</v>
      </c>
      <c r="C116" s="22" t="s">
        <v>336</v>
      </c>
      <c r="D116" s="22" t="s">
        <v>376</v>
      </c>
      <c r="E116" s="22" t="s">
        <v>377</v>
      </c>
      <c r="F116" s="22" t="s">
        <v>28</v>
      </c>
      <c r="G116" s="22" t="s">
        <v>347</v>
      </c>
      <c r="H116" s="22" t="s">
        <v>410</v>
      </c>
      <c r="I116" s="22" t="s">
        <v>375</v>
      </c>
      <c r="J116" s="22" t="s">
        <v>411</v>
      </c>
      <c r="K116" s="31" t="s">
        <v>364</v>
      </c>
      <c r="L116" s="22" t="s">
        <v>364</v>
      </c>
      <c r="M116" s="22" t="s">
        <v>318</v>
      </c>
      <c r="N116" s="45">
        <v>190</v>
      </c>
      <c r="O116" s="45">
        <v>190</v>
      </c>
      <c r="P116" s="28">
        <v>0</v>
      </c>
      <c r="Q116" s="28">
        <v>100</v>
      </c>
      <c r="R116" s="22"/>
    </row>
    <row r="117" spans="1:18" s="17" customFormat="1" ht="30" customHeight="1" x14ac:dyDescent="0.3">
      <c r="A117" s="100">
        <f t="shared" si="1"/>
        <v>112</v>
      </c>
      <c r="B117" s="103" t="s">
        <v>193</v>
      </c>
      <c r="C117" s="22" t="s">
        <v>336</v>
      </c>
      <c r="D117" s="22" t="s">
        <v>376</v>
      </c>
      <c r="E117" s="22" t="s">
        <v>377</v>
      </c>
      <c r="F117" s="22" t="s">
        <v>28</v>
      </c>
      <c r="G117" s="22" t="s">
        <v>347</v>
      </c>
      <c r="H117" s="22" t="s">
        <v>410</v>
      </c>
      <c r="I117" s="22" t="s">
        <v>375</v>
      </c>
      <c r="J117" s="22" t="s">
        <v>411</v>
      </c>
      <c r="K117" s="31" t="s">
        <v>364</v>
      </c>
      <c r="L117" s="22" t="s">
        <v>364</v>
      </c>
      <c r="M117" s="22" t="s">
        <v>318</v>
      </c>
      <c r="N117" s="45">
        <v>190</v>
      </c>
      <c r="O117" s="45">
        <v>190</v>
      </c>
      <c r="P117" s="28">
        <v>0</v>
      </c>
      <c r="Q117" s="28">
        <v>100</v>
      </c>
      <c r="R117" s="22"/>
    </row>
    <row r="118" spans="1:18" s="17" customFormat="1" ht="30" customHeight="1" x14ac:dyDescent="0.3">
      <c r="A118" s="100">
        <f t="shared" si="1"/>
        <v>113</v>
      </c>
      <c r="B118" s="103" t="s">
        <v>193</v>
      </c>
      <c r="C118" s="21" t="s">
        <v>336</v>
      </c>
      <c r="D118" s="22" t="s">
        <v>359</v>
      </c>
      <c r="E118" s="22" t="s">
        <v>355</v>
      </c>
      <c r="F118" s="22" t="s">
        <v>28</v>
      </c>
      <c r="G118" s="22" t="s">
        <v>347</v>
      </c>
      <c r="H118" s="22" t="s">
        <v>410</v>
      </c>
      <c r="I118" s="22" t="s">
        <v>378</v>
      </c>
      <c r="J118" s="22" t="s">
        <v>411</v>
      </c>
      <c r="K118" s="31" t="s">
        <v>364</v>
      </c>
      <c r="L118" s="22" t="s">
        <v>364</v>
      </c>
      <c r="M118" s="22" t="s">
        <v>318</v>
      </c>
      <c r="N118" s="45">
        <v>190</v>
      </c>
      <c r="O118" s="45">
        <v>190</v>
      </c>
      <c r="P118" s="28">
        <v>0</v>
      </c>
      <c r="Q118" s="28">
        <v>100</v>
      </c>
      <c r="R118" s="22"/>
    </row>
    <row r="119" spans="1:18" s="17" customFormat="1" ht="30" customHeight="1" x14ac:dyDescent="0.3">
      <c r="A119" s="100">
        <f t="shared" si="1"/>
        <v>114</v>
      </c>
      <c r="B119" s="103" t="s">
        <v>193</v>
      </c>
      <c r="C119" s="22" t="s">
        <v>336</v>
      </c>
      <c r="D119" s="22" t="s">
        <v>359</v>
      </c>
      <c r="E119" s="22" t="s">
        <v>355</v>
      </c>
      <c r="F119" s="22" t="s">
        <v>28</v>
      </c>
      <c r="G119" s="22" t="s">
        <v>347</v>
      </c>
      <c r="H119" s="22" t="s">
        <v>410</v>
      </c>
      <c r="I119" s="22" t="s">
        <v>378</v>
      </c>
      <c r="J119" s="22" t="s">
        <v>411</v>
      </c>
      <c r="K119" s="31" t="s">
        <v>364</v>
      </c>
      <c r="L119" s="22" t="s">
        <v>364</v>
      </c>
      <c r="M119" s="22" t="s">
        <v>318</v>
      </c>
      <c r="N119" s="45">
        <v>190</v>
      </c>
      <c r="O119" s="45">
        <v>190</v>
      </c>
      <c r="P119" s="28">
        <v>0</v>
      </c>
      <c r="Q119" s="28">
        <v>100</v>
      </c>
      <c r="R119" s="22"/>
    </row>
    <row r="120" spans="1:18" s="17" customFormat="1" ht="30" customHeight="1" x14ac:dyDescent="0.3">
      <c r="A120" s="100">
        <f t="shared" si="1"/>
        <v>115</v>
      </c>
      <c r="B120" s="103" t="s">
        <v>193</v>
      </c>
      <c r="C120" s="22" t="s">
        <v>336</v>
      </c>
      <c r="D120" s="22" t="s">
        <v>379</v>
      </c>
      <c r="E120" s="22" t="s">
        <v>380</v>
      </c>
      <c r="F120" s="22" t="s">
        <v>28</v>
      </c>
      <c r="G120" s="22" t="s">
        <v>347</v>
      </c>
      <c r="H120" s="22" t="s">
        <v>410</v>
      </c>
      <c r="I120" s="22" t="s">
        <v>381</v>
      </c>
      <c r="J120" s="22" t="s">
        <v>411</v>
      </c>
      <c r="K120" s="31" t="s">
        <v>364</v>
      </c>
      <c r="L120" s="22" t="s">
        <v>364</v>
      </c>
      <c r="M120" s="22" t="s">
        <v>318</v>
      </c>
      <c r="N120" s="45">
        <v>190</v>
      </c>
      <c r="O120" s="45">
        <v>190</v>
      </c>
      <c r="P120" s="28">
        <v>0</v>
      </c>
      <c r="Q120" s="28">
        <v>100</v>
      </c>
      <c r="R120" s="22"/>
    </row>
    <row r="121" spans="1:18" s="17" customFormat="1" ht="30" customHeight="1" x14ac:dyDescent="0.3">
      <c r="A121" s="100">
        <f t="shared" si="1"/>
        <v>116</v>
      </c>
      <c r="B121" s="103" t="s">
        <v>193</v>
      </c>
      <c r="C121" s="21" t="s">
        <v>336</v>
      </c>
      <c r="D121" s="22" t="s">
        <v>412</v>
      </c>
      <c r="E121" s="22" t="s">
        <v>413</v>
      </c>
      <c r="F121" s="22" t="s">
        <v>28</v>
      </c>
      <c r="G121" s="22" t="s">
        <v>347</v>
      </c>
      <c r="H121" s="22" t="s">
        <v>410</v>
      </c>
      <c r="I121" s="22" t="s">
        <v>381</v>
      </c>
      <c r="J121" s="22" t="s">
        <v>411</v>
      </c>
      <c r="K121" s="31" t="s">
        <v>364</v>
      </c>
      <c r="L121" s="22" t="s">
        <v>364</v>
      </c>
      <c r="M121" s="22" t="s">
        <v>318</v>
      </c>
      <c r="N121" s="45">
        <v>190</v>
      </c>
      <c r="O121" s="45">
        <v>190</v>
      </c>
      <c r="P121" s="28">
        <v>0</v>
      </c>
      <c r="Q121" s="28">
        <v>100</v>
      </c>
      <c r="R121" s="22"/>
    </row>
    <row r="122" spans="1:18" s="17" customFormat="1" ht="30" customHeight="1" x14ac:dyDescent="0.3">
      <c r="A122" s="100">
        <f t="shared" si="1"/>
        <v>117</v>
      </c>
      <c r="B122" s="103" t="s">
        <v>193</v>
      </c>
      <c r="C122" s="22" t="s">
        <v>336</v>
      </c>
      <c r="D122" s="22" t="s">
        <v>371</v>
      </c>
      <c r="E122" s="22" t="s">
        <v>372</v>
      </c>
      <c r="F122" s="22" t="s">
        <v>28</v>
      </c>
      <c r="G122" s="22" t="s">
        <v>347</v>
      </c>
      <c r="H122" s="22" t="s">
        <v>410</v>
      </c>
      <c r="I122" s="22" t="s">
        <v>382</v>
      </c>
      <c r="J122" s="22" t="s">
        <v>411</v>
      </c>
      <c r="K122" s="31" t="s">
        <v>364</v>
      </c>
      <c r="L122" s="22" t="s">
        <v>364</v>
      </c>
      <c r="M122" s="22" t="s">
        <v>318</v>
      </c>
      <c r="N122" s="45">
        <v>190</v>
      </c>
      <c r="O122" s="45">
        <v>190</v>
      </c>
      <c r="P122" s="28">
        <v>0</v>
      </c>
      <c r="Q122" s="28">
        <v>100</v>
      </c>
      <c r="R122" s="22"/>
    </row>
    <row r="123" spans="1:18" s="17" customFormat="1" ht="30" customHeight="1" x14ac:dyDescent="0.3">
      <c r="A123" s="100">
        <f t="shared" si="1"/>
        <v>118</v>
      </c>
      <c r="B123" s="103" t="s">
        <v>193</v>
      </c>
      <c r="C123" s="22" t="s">
        <v>336</v>
      </c>
      <c r="D123" s="22" t="s">
        <v>371</v>
      </c>
      <c r="E123" s="22" t="s">
        <v>372</v>
      </c>
      <c r="F123" s="22" t="s">
        <v>28</v>
      </c>
      <c r="G123" s="22" t="s">
        <v>347</v>
      </c>
      <c r="H123" s="22" t="s">
        <v>410</v>
      </c>
      <c r="I123" s="22" t="s">
        <v>382</v>
      </c>
      <c r="J123" s="22" t="s">
        <v>411</v>
      </c>
      <c r="K123" s="31" t="s">
        <v>364</v>
      </c>
      <c r="L123" s="22" t="s">
        <v>364</v>
      </c>
      <c r="M123" s="22" t="s">
        <v>318</v>
      </c>
      <c r="N123" s="45">
        <v>190</v>
      </c>
      <c r="O123" s="45">
        <v>190</v>
      </c>
      <c r="P123" s="28">
        <v>0</v>
      </c>
      <c r="Q123" s="28">
        <v>100</v>
      </c>
      <c r="R123" s="22"/>
    </row>
    <row r="124" spans="1:18" s="17" customFormat="1" ht="30" customHeight="1" x14ac:dyDescent="0.3">
      <c r="A124" s="100">
        <f t="shared" si="1"/>
        <v>119</v>
      </c>
      <c r="B124" s="103" t="s">
        <v>193</v>
      </c>
      <c r="C124" s="21" t="s">
        <v>336</v>
      </c>
      <c r="D124" s="22" t="s">
        <v>383</v>
      </c>
      <c r="E124" s="22" t="s">
        <v>384</v>
      </c>
      <c r="F124" s="22" t="s">
        <v>28</v>
      </c>
      <c r="G124" s="22" t="s">
        <v>347</v>
      </c>
      <c r="H124" s="22" t="s">
        <v>410</v>
      </c>
      <c r="I124" s="22" t="s">
        <v>385</v>
      </c>
      <c r="J124" s="22" t="s">
        <v>411</v>
      </c>
      <c r="K124" s="31" t="s">
        <v>364</v>
      </c>
      <c r="L124" s="22" t="s">
        <v>364</v>
      </c>
      <c r="M124" s="22" t="s">
        <v>318</v>
      </c>
      <c r="N124" s="45">
        <v>190</v>
      </c>
      <c r="O124" s="45">
        <v>190</v>
      </c>
      <c r="P124" s="28">
        <v>0</v>
      </c>
      <c r="Q124" s="28">
        <v>100</v>
      </c>
      <c r="R124" s="22"/>
    </row>
    <row r="125" spans="1:18" s="17" customFormat="1" ht="30" customHeight="1" x14ac:dyDescent="0.3">
      <c r="A125" s="100">
        <f t="shared" si="1"/>
        <v>120</v>
      </c>
      <c r="B125" s="103" t="s">
        <v>193</v>
      </c>
      <c r="C125" s="22" t="s">
        <v>336</v>
      </c>
      <c r="D125" s="22" t="s">
        <v>386</v>
      </c>
      <c r="E125" s="22" t="s">
        <v>387</v>
      </c>
      <c r="F125" s="22" t="s">
        <v>28</v>
      </c>
      <c r="G125" s="22" t="s">
        <v>347</v>
      </c>
      <c r="H125" s="22" t="s">
        <v>410</v>
      </c>
      <c r="I125" s="22" t="s">
        <v>388</v>
      </c>
      <c r="J125" s="22" t="s">
        <v>411</v>
      </c>
      <c r="K125" s="31" t="s">
        <v>364</v>
      </c>
      <c r="L125" s="22" t="s">
        <v>364</v>
      </c>
      <c r="M125" s="22" t="s">
        <v>318</v>
      </c>
      <c r="N125" s="45">
        <v>190</v>
      </c>
      <c r="O125" s="45">
        <v>190</v>
      </c>
      <c r="P125" s="28">
        <v>0</v>
      </c>
      <c r="Q125" s="28">
        <v>100</v>
      </c>
      <c r="R125" s="22"/>
    </row>
    <row r="126" spans="1:18" s="17" customFormat="1" ht="30" customHeight="1" x14ac:dyDescent="0.3">
      <c r="A126" s="100">
        <f t="shared" si="1"/>
        <v>121</v>
      </c>
      <c r="B126" s="103" t="s">
        <v>193</v>
      </c>
      <c r="C126" s="22" t="s">
        <v>336</v>
      </c>
      <c r="D126" s="22" t="s">
        <v>386</v>
      </c>
      <c r="E126" s="22" t="s">
        <v>387</v>
      </c>
      <c r="F126" s="22" t="s">
        <v>28</v>
      </c>
      <c r="G126" s="22" t="s">
        <v>347</v>
      </c>
      <c r="H126" s="22" t="s">
        <v>410</v>
      </c>
      <c r="I126" s="22" t="s">
        <v>388</v>
      </c>
      <c r="J126" s="22" t="s">
        <v>411</v>
      </c>
      <c r="K126" s="31" t="s">
        <v>364</v>
      </c>
      <c r="L126" s="22" t="s">
        <v>364</v>
      </c>
      <c r="M126" s="22" t="s">
        <v>318</v>
      </c>
      <c r="N126" s="45">
        <v>190</v>
      </c>
      <c r="O126" s="45">
        <v>190</v>
      </c>
      <c r="P126" s="28">
        <v>0</v>
      </c>
      <c r="Q126" s="28">
        <v>100</v>
      </c>
      <c r="R126" s="22"/>
    </row>
    <row r="127" spans="1:18" s="17" customFormat="1" ht="30" customHeight="1" x14ac:dyDescent="0.3">
      <c r="A127" s="100">
        <f t="shared" si="1"/>
        <v>122</v>
      </c>
      <c r="B127" s="103" t="s">
        <v>193</v>
      </c>
      <c r="C127" s="21" t="s">
        <v>336</v>
      </c>
      <c r="D127" s="22" t="s">
        <v>386</v>
      </c>
      <c r="E127" s="22" t="s">
        <v>387</v>
      </c>
      <c r="F127" s="22" t="s">
        <v>28</v>
      </c>
      <c r="G127" s="22" t="s">
        <v>347</v>
      </c>
      <c r="H127" s="22" t="s">
        <v>410</v>
      </c>
      <c r="I127" s="22" t="s">
        <v>389</v>
      </c>
      <c r="J127" s="22" t="s">
        <v>411</v>
      </c>
      <c r="K127" s="31" t="s">
        <v>364</v>
      </c>
      <c r="L127" s="22" t="s">
        <v>364</v>
      </c>
      <c r="M127" s="22" t="s">
        <v>318</v>
      </c>
      <c r="N127" s="45">
        <v>190</v>
      </c>
      <c r="O127" s="45">
        <v>190</v>
      </c>
      <c r="P127" s="28">
        <v>0</v>
      </c>
      <c r="Q127" s="28">
        <v>100</v>
      </c>
      <c r="R127" s="22"/>
    </row>
    <row r="128" spans="1:18" s="17" customFormat="1" ht="30" customHeight="1" x14ac:dyDescent="0.3">
      <c r="A128" s="100">
        <f t="shared" si="1"/>
        <v>123</v>
      </c>
      <c r="B128" s="103" t="s">
        <v>193</v>
      </c>
      <c r="C128" s="22" t="s">
        <v>336</v>
      </c>
      <c r="D128" s="22" t="s">
        <v>386</v>
      </c>
      <c r="E128" s="22" t="s">
        <v>387</v>
      </c>
      <c r="F128" s="22" t="s">
        <v>28</v>
      </c>
      <c r="G128" s="22" t="s">
        <v>347</v>
      </c>
      <c r="H128" s="22" t="s">
        <v>410</v>
      </c>
      <c r="I128" s="22" t="s">
        <v>389</v>
      </c>
      <c r="J128" s="22" t="s">
        <v>411</v>
      </c>
      <c r="K128" s="31" t="s">
        <v>364</v>
      </c>
      <c r="L128" s="22" t="s">
        <v>364</v>
      </c>
      <c r="M128" s="22" t="s">
        <v>318</v>
      </c>
      <c r="N128" s="45">
        <v>190</v>
      </c>
      <c r="O128" s="45">
        <v>190</v>
      </c>
      <c r="P128" s="28">
        <v>0</v>
      </c>
      <c r="Q128" s="28">
        <v>100</v>
      </c>
      <c r="R128" s="22"/>
    </row>
    <row r="129" spans="1:18" s="17" customFormat="1" ht="30" customHeight="1" x14ac:dyDescent="0.3">
      <c r="A129" s="100">
        <f t="shared" si="1"/>
        <v>124</v>
      </c>
      <c r="B129" s="103" t="s">
        <v>193</v>
      </c>
      <c r="C129" s="22" t="s">
        <v>336</v>
      </c>
      <c r="D129" s="22" t="s">
        <v>412</v>
      </c>
      <c r="E129" s="22" t="s">
        <v>413</v>
      </c>
      <c r="F129" s="22" t="s">
        <v>28</v>
      </c>
      <c r="G129" s="22" t="s">
        <v>347</v>
      </c>
      <c r="H129" s="22" t="s">
        <v>410</v>
      </c>
      <c r="I129" s="22" t="s">
        <v>390</v>
      </c>
      <c r="J129" s="22" t="s">
        <v>411</v>
      </c>
      <c r="K129" s="31" t="s">
        <v>364</v>
      </c>
      <c r="L129" s="22" t="s">
        <v>364</v>
      </c>
      <c r="M129" s="22" t="s">
        <v>318</v>
      </c>
      <c r="N129" s="45">
        <v>190</v>
      </c>
      <c r="O129" s="45">
        <v>190</v>
      </c>
      <c r="P129" s="28">
        <v>0</v>
      </c>
      <c r="Q129" s="28">
        <v>100</v>
      </c>
      <c r="R129" s="22"/>
    </row>
    <row r="130" spans="1:18" s="17" customFormat="1" ht="30" customHeight="1" x14ac:dyDescent="0.3">
      <c r="A130" s="100">
        <f t="shared" si="1"/>
        <v>125</v>
      </c>
      <c r="B130" s="103" t="s">
        <v>193</v>
      </c>
      <c r="C130" s="21" t="s">
        <v>336</v>
      </c>
      <c r="D130" s="22" t="s">
        <v>412</v>
      </c>
      <c r="E130" s="22" t="s">
        <v>413</v>
      </c>
      <c r="F130" s="22" t="s">
        <v>28</v>
      </c>
      <c r="G130" s="22" t="s">
        <v>347</v>
      </c>
      <c r="H130" s="22" t="s">
        <v>410</v>
      </c>
      <c r="I130" s="22" t="s">
        <v>390</v>
      </c>
      <c r="J130" s="22" t="s">
        <v>411</v>
      </c>
      <c r="K130" s="31" t="s">
        <v>364</v>
      </c>
      <c r="L130" s="22" t="s">
        <v>364</v>
      </c>
      <c r="M130" s="22" t="s">
        <v>318</v>
      </c>
      <c r="N130" s="45">
        <v>190</v>
      </c>
      <c r="O130" s="45">
        <v>190</v>
      </c>
      <c r="P130" s="28">
        <v>0</v>
      </c>
      <c r="Q130" s="28">
        <v>100</v>
      </c>
      <c r="R130" s="22"/>
    </row>
    <row r="131" spans="1:18" s="17" customFormat="1" ht="30" customHeight="1" x14ac:dyDescent="0.3">
      <c r="A131" s="100">
        <f t="shared" si="1"/>
        <v>126</v>
      </c>
      <c r="B131" s="103" t="s">
        <v>193</v>
      </c>
      <c r="C131" s="22" t="s">
        <v>336</v>
      </c>
      <c r="D131" s="22" t="s">
        <v>376</v>
      </c>
      <c r="E131" s="22" t="s">
        <v>377</v>
      </c>
      <c r="F131" s="22" t="s">
        <v>28</v>
      </c>
      <c r="G131" s="22" t="s">
        <v>347</v>
      </c>
      <c r="H131" s="22" t="s">
        <v>410</v>
      </c>
      <c r="I131" s="22" t="s">
        <v>391</v>
      </c>
      <c r="J131" s="22" t="s">
        <v>411</v>
      </c>
      <c r="K131" s="31" t="s">
        <v>364</v>
      </c>
      <c r="L131" s="22" t="s">
        <v>364</v>
      </c>
      <c r="M131" s="22" t="s">
        <v>318</v>
      </c>
      <c r="N131" s="45">
        <v>190</v>
      </c>
      <c r="O131" s="45">
        <v>190</v>
      </c>
      <c r="P131" s="28">
        <v>0</v>
      </c>
      <c r="Q131" s="28">
        <v>100</v>
      </c>
      <c r="R131" s="22"/>
    </row>
    <row r="132" spans="1:18" s="17" customFormat="1" ht="30" customHeight="1" x14ac:dyDescent="0.3">
      <c r="A132" s="100">
        <f t="shared" si="1"/>
        <v>127</v>
      </c>
      <c r="B132" s="103" t="s">
        <v>193</v>
      </c>
      <c r="C132" s="22" t="s">
        <v>336</v>
      </c>
      <c r="D132" s="22" t="s">
        <v>376</v>
      </c>
      <c r="E132" s="22" t="s">
        <v>377</v>
      </c>
      <c r="F132" s="22" t="s">
        <v>28</v>
      </c>
      <c r="G132" s="22" t="s">
        <v>347</v>
      </c>
      <c r="H132" s="22" t="s">
        <v>410</v>
      </c>
      <c r="I132" s="22" t="s">
        <v>391</v>
      </c>
      <c r="J132" s="22" t="s">
        <v>411</v>
      </c>
      <c r="K132" s="31" t="s">
        <v>364</v>
      </c>
      <c r="L132" s="22" t="s">
        <v>364</v>
      </c>
      <c r="M132" s="22" t="s">
        <v>318</v>
      </c>
      <c r="N132" s="45">
        <v>190</v>
      </c>
      <c r="O132" s="45">
        <v>190</v>
      </c>
      <c r="P132" s="28">
        <v>0</v>
      </c>
      <c r="Q132" s="28">
        <v>100</v>
      </c>
      <c r="R132" s="22"/>
    </row>
    <row r="133" spans="1:18" s="17" customFormat="1" ht="30" customHeight="1" x14ac:dyDescent="0.3">
      <c r="A133" s="100">
        <f t="shared" si="1"/>
        <v>128</v>
      </c>
      <c r="B133" s="103" t="s">
        <v>193</v>
      </c>
      <c r="C133" s="21" t="s">
        <v>336</v>
      </c>
      <c r="D133" s="22" t="s">
        <v>395</v>
      </c>
      <c r="E133" s="22" t="s">
        <v>396</v>
      </c>
      <c r="F133" s="22" t="s">
        <v>28</v>
      </c>
      <c r="G133" s="22" t="s">
        <v>347</v>
      </c>
      <c r="H133" s="22" t="s">
        <v>410</v>
      </c>
      <c r="I133" s="22" t="s">
        <v>394</v>
      </c>
      <c r="J133" s="22" t="s">
        <v>411</v>
      </c>
      <c r="K133" s="31" t="s">
        <v>364</v>
      </c>
      <c r="L133" s="22" t="s">
        <v>364</v>
      </c>
      <c r="M133" s="22" t="s">
        <v>318</v>
      </c>
      <c r="N133" s="45">
        <v>190</v>
      </c>
      <c r="O133" s="45">
        <v>190</v>
      </c>
      <c r="P133" s="28">
        <v>0</v>
      </c>
      <c r="Q133" s="28">
        <v>100</v>
      </c>
      <c r="R133" s="22"/>
    </row>
    <row r="134" spans="1:18" s="17" customFormat="1" ht="30" customHeight="1" x14ac:dyDescent="0.3">
      <c r="A134" s="100">
        <f t="shared" si="1"/>
        <v>129</v>
      </c>
      <c r="B134" s="103" t="s">
        <v>193</v>
      </c>
      <c r="C134" s="22" t="s">
        <v>336</v>
      </c>
      <c r="D134" s="22" t="s">
        <v>395</v>
      </c>
      <c r="E134" s="22" t="s">
        <v>396</v>
      </c>
      <c r="F134" s="22" t="s">
        <v>28</v>
      </c>
      <c r="G134" s="22" t="s">
        <v>347</v>
      </c>
      <c r="H134" s="22" t="s">
        <v>410</v>
      </c>
      <c r="I134" s="22" t="s">
        <v>397</v>
      </c>
      <c r="J134" s="22" t="s">
        <v>411</v>
      </c>
      <c r="K134" s="31" t="s">
        <v>364</v>
      </c>
      <c r="L134" s="22" t="s">
        <v>364</v>
      </c>
      <c r="M134" s="22" t="s">
        <v>318</v>
      </c>
      <c r="N134" s="45">
        <v>190</v>
      </c>
      <c r="O134" s="45">
        <v>190</v>
      </c>
      <c r="P134" s="28">
        <v>0</v>
      </c>
      <c r="Q134" s="28">
        <v>100</v>
      </c>
      <c r="R134" s="22"/>
    </row>
    <row r="135" spans="1:18" s="17" customFormat="1" ht="30" customHeight="1" x14ac:dyDescent="0.3">
      <c r="A135" s="100">
        <f t="shared" ref="A135:A198" si="2">ROW()-5</f>
        <v>130</v>
      </c>
      <c r="B135" s="103" t="s">
        <v>193</v>
      </c>
      <c r="C135" s="22" t="s">
        <v>336</v>
      </c>
      <c r="D135" s="22" t="s">
        <v>395</v>
      </c>
      <c r="E135" s="22" t="s">
        <v>396</v>
      </c>
      <c r="F135" s="22" t="s">
        <v>28</v>
      </c>
      <c r="G135" s="22" t="s">
        <v>347</v>
      </c>
      <c r="H135" s="22" t="s">
        <v>410</v>
      </c>
      <c r="I135" s="22" t="s">
        <v>397</v>
      </c>
      <c r="J135" s="22" t="s">
        <v>411</v>
      </c>
      <c r="K135" s="31" t="s">
        <v>364</v>
      </c>
      <c r="L135" s="22" t="s">
        <v>364</v>
      </c>
      <c r="M135" s="22" t="s">
        <v>318</v>
      </c>
      <c r="N135" s="45">
        <v>190</v>
      </c>
      <c r="O135" s="45">
        <v>190</v>
      </c>
      <c r="P135" s="28">
        <v>0</v>
      </c>
      <c r="Q135" s="28">
        <v>100</v>
      </c>
      <c r="R135" s="22"/>
    </row>
    <row r="136" spans="1:18" s="17" customFormat="1" ht="30" customHeight="1" x14ac:dyDescent="0.3">
      <c r="A136" s="100">
        <f t="shared" si="2"/>
        <v>131</v>
      </c>
      <c r="B136" s="103" t="s">
        <v>193</v>
      </c>
      <c r="C136" s="21" t="s">
        <v>336</v>
      </c>
      <c r="D136" s="22" t="s">
        <v>398</v>
      </c>
      <c r="E136" s="22" t="s">
        <v>399</v>
      </c>
      <c r="F136" s="22" t="s">
        <v>28</v>
      </c>
      <c r="G136" s="22" t="s">
        <v>347</v>
      </c>
      <c r="H136" s="22" t="s">
        <v>410</v>
      </c>
      <c r="I136" s="22" t="s">
        <v>400</v>
      </c>
      <c r="J136" s="22" t="s">
        <v>411</v>
      </c>
      <c r="K136" s="31" t="s">
        <v>364</v>
      </c>
      <c r="L136" s="22" t="s">
        <v>364</v>
      </c>
      <c r="M136" s="22" t="s">
        <v>318</v>
      </c>
      <c r="N136" s="45">
        <v>190</v>
      </c>
      <c r="O136" s="45">
        <v>190</v>
      </c>
      <c r="P136" s="28">
        <v>0</v>
      </c>
      <c r="Q136" s="28">
        <v>100</v>
      </c>
      <c r="R136" s="22"/>
    </row>
    <row r="137" spans="1:18" s="17" customFormat="1" ht="30" customHeight="1" x14ac:dyDescent="0.3">
      <c r="A137" s="100">
        <f t="shared" si="2"/>
        <v>132</v>
      </c>
      <c r="B137" s="103" t="s">
        <v>193</v>
      </c>
      <c r="C137" s="22" t="s">
        <v>336</v>
      </c>
      <c r="D137" s="22" t="s">
        <v>398</v>
      </c>
      <c r="E137" s="22" t="s">
        <v>399</v>
      </c>
      <c r="F137" s="22" t="s">
        <v>28</v>
      </c>
      <c r="G137" s="22" t="s">
        <v>347</v>
      </c>
      <c r="H137" s="22" t="s">
        <v>410</v>
      </c>
      <c r="I137" s="22" t="s">
        <v>400</v>
      </c>
      <c r="J137" s="22" t="s">
        <v>411</v>
      </c>
      <c r="K137" s="31" t="s">
        <v>364</v>
      </c>
      <c r="L137" s="22" t="s">
        <v>364</v>
      </c>
      <c r="M137" s="22" t="s">
        <v>318</v>
      </c>
      <c r="N137" s="45">
        <v>190</v>
      </c>
      <c r="O137" s="45">
        <v>190</v>
      </c>
      <c r="P137" s="28">
        <v>0</v>
      </c>
      <c r="Q137" s="28">
        <v>100</v>
      </c>
      <c r="R137" s="22"/>
    </row>
    <row r="138" spans="1:18" s="17" customFormat="1" ht="30" customHeight="1" x14ac:dyDescent="0.3">
      <c r="A138" s="100">
        <f t="shared" si="2"/>
        <v>133</v>
      </c>
      <c r="B138" s="103" t="s">
        <v>193</v>
      </c>
      <c r="C138" s="22" t="s">
        <v>336</v>
      </c>
      <c r="D138" s="22" t="s">
        <v>398</v>
      </c>
      <c r="E138" s="22" t="s">
        <v>399</v>
      </c>
      <c r="F138" s="22" t="s">
        <v>28</v>
      </c>
      <c r="G138" s="22" t="s">
        <v>347</v>
      </c>
      <c r="H138" s="22" t="s">
        <v>410</v>
      </c>
      <c r="I138" s="22" t="s">
        <v>400</v>
      </c>
      <c r="J138" s="22" t="s">
        <v>411</v>
      </c>
      <c r="K138" s="31" t="s">
        <v>364</v>
      </c>
      <c r="L138" s="22" t="s">
        <v>364</v>
      </c>
      <c r="M138" s="22" t="s">
        <v>318</v>
      </c>
      <c r="N138" s="45">
        <v>190</v>
      </c>
      <c r="O138" s="45">
        <v>190</v>
      </c>
      <c r="P138" s="28">
        <v>0</v>
      </c>
      <c r="Q138" s="28">
        <v>100</v>
      </c>
      <c r="R138" s="22"/>
    </row>
    <row r="139" spans="1:18" s="17" customFormat="1" ht="30" customHeight="1" x14ac:dyDescent="0.3">
      <c r="A139" s="100">
        <f t="shared" si="2"/>
        <v>134</v>
      </c>
      <c r="B139" s="103" t="s">
        <v>193</v>
      </c>
      <c r="C139" s="21" t="s">
        <v>336</v>
      </c>
      <c r="D139" s="22" t="s">
        <v>401</v>
      </c>
      <c r="E139" s="22" t="s">
        <v>402</v>
      </c>
      <c r="F139" s="22" t="s">
        <v>28</v>
      </c>
      <c r="G139" s="22" t="s">
        <v>347</v>
      </c>
      <c r="H139" s="22" t="s">
        <v>410</v>
      </c>
      <c r="I139" s="22" t="s">
        <v>403</v>
      </c>
      <c r="J139" s="22" t="s">
        <v>411</v>
      </c>
      <c r="K139" s="31" t="s">
        <v>364</v>
      </c>
      <c r="L139" s="22" t="s">
        <v>364</v>
      </c>
      <c r="M139" s="22" t="s">
        <v>318</v>
      </c>
      <c r="N139" s="45">
        <v>190</v>
      </c>
      <c r="O139" s="45">
        <v>190</v>
      </c>
      <c r="P139" s="28">
        <v>0</v>
      </c>
      <c r="Q139" s="28">
        <v>100</v>
      </c>
      <c r="R139" s="22"/>
    </row>
    <row r="140" spans="1:18" s="17" customFormat="1" ht="30" customHeight="1" x14ac:dyDescent="0.3">
      <c r="A140" s="100">
        <f t="shared" si="2"/>
        <v>135</v>
      </c>
      <c r="B140" s="103" t="s">
        <v>193</v>
      </c>
      <c r="C140" s="22" t="s">
        <v>336</v>
      </c>
      <c r="D140" s="22" t="s">
        <v>401</v>
      </c>
      <c r="E140" s="22" t="s">
        <v>402</v>
      </c>
      <c r="F140" s="22" t="s">
        <v>28</v>
      </c>
      <c r="G140" s="22" t="s">
        <v>347</v>
      </c>
      <c r="H140" s="22" t="s">
        <v>410</v>
      </c>
      <c r="I140" s="22" t="s">
        <v>403</v>
      </c>
      <c r="J140" s="22" t="s">
        <v>411</v>
      </c>
      <c r="K140" s="31" t="s">
        <v>364</v>
      </c>
      <c r="L140" s="22" t="s">
        <v>364</v>
      </c>
      <c r="M140" s="22" t="s">
        <v>318</v>
      </c>
      <c r="N140" s="45">
        <v>190</v>
      </c>
      <c r="O140" s="45">
        <v>190</v>
      </c>
      <c r="P140" s="28">
        <v>0</v>
      </c>
      <c r="Q140" s="28">
        <v>100</v>
      </c>
      <c r="R140" s="22"/>
    </row>
    <row r="141" spans="1:18" s="17" customFormat="1" ht="30" customHeight="1" x14ac:dyDescent="0.3">
      <c r="A141" s="100">
        <f t="shared" si="2"/>
        <v>136</v>
      </c>
      <c r="B141" s="103" t="s">
        <v>193</v>
      </c>
      <c r="C141" s="22" t="s">
        <v>336</v>
      </c>
      <c r="D141" s="22" t="s">
        <v>407</v>
      </c>
      <c r="E141" s="22" t="s">
        <v>408</v>
      </c>
      <c r="F141" s="22" t="s">
        <v>28</v>
      </c>
      <c r="G141" s="22" t="s">
        <v>347</v>
      </c>
      <c r="H141" s="22" t="s">
        <v>410</v>
      </c>
      <c r="I141" s="22" t="s">
        <v>406</v>
      </c>
      <c r="J141" s="22" t="s">
        <v>411</v>
      </c>
      <c r="K141" s="31" t="s">
        <v>364</v>
      </c>
      <c r="L141" s="22" t="s">
        <v>364</v>
      </c>
      <c r="M141" s="22" t="s">
        <v>318</v>
      </c>
      <c r="N141" s="45">
        <v>190</v>
      </c>
      <c r="O141" s="45">
        <v>190</v>
      </c>
      <c r="P141" s="28">
        <v>0</v>
      </c>
      <c r="Q141" s="28">
        <v>100</v>
      </c>
      <c r="R141" s="22"/>
    </row>
    <row r="142" spans="1:18" s="17" customFormat="1" ht="30" customHeight="1" x14ac:dyDescent="0.3">
      <c r="A142" s="100">
        <f t="shared" si="2"/>
        <v>137</v>
      </c>
      <c r="B142" s="103" t="s">
        <v>193</v>
      </c>
      <c r="C142" s="21" t="s">
        <v>336</v>
      </c>
      <c r="D142" s="22" t="s">
        <v>407</v>
      </c>
      <c r="E142" s="22" t="s">
        <v>408</v>
      </c>
      <c r="F142" s="22" t="s">
        <v>28</v>
      </c>
      <c r="G142" s="22" t="s">
        <v>347</v>
      </c>
      <c r="H142" s="22" t="s">
        <v>410</v>
      </c>
      <c r="I142" s="22" t="s">
        <v>406</v>
      </c>
      <c r="J142" s="22" t="s">
        <v>411</v>
      </c>
      <c r="K142" s="31" t="s">
        <v>364</v>
      </c>
      <c r="L142" s="22" t="s">
        <v>364</v>
      </c>
      <c r="M142" s="22" t="s">
        <v>318</v>
      </c>
      <c r="N142" s="45">
        <v>190</v>
      </c>
      <c r="O142" s="45">
        <v>190</v>
      </c>
      <c r="P142" s="28">
        <v>0</v>
      </c>
      <c r="Q142" s="28">
        <v>100</v>
      </c>
      <c r="R142" s="22"/>
    </row>
    <row r="143" spans="1:18" s="17" customFormat="1" ht="30" customHeight="1" x14ac:dyDescent="0.3">
      <c r="A143" s="100">
        <f t="shared" si="2"/>
        <v>138</v>
      </c>
      <c r="B143" s="103" t="s">
        <v>193</v>
      </c>
      <c r="C143" s="22" t="s">
        <v>336</v>
      </c>
      <c r="D143" s="22" t="s">
        <v>365</v>
      </c>
      <c r="E143" s="22" t="s">
        <v>366</v>
      </c>
      <c r="F143" s="22" t="s">
        <v>28</v>
      </c>
      <c r="G143" s="22" t="s">
        <v>347</v>
      </c>
      <c r="H143" s="22" t="s">
        <v>410</v>
      </c>
      <c r="I143" s="22" t="s">
        <v>409</v>
      </c>
      <c r="J143" s="22" t="s">
        <v>411</v>
      </c>
      <c r="K143" s="31" t="s">
        <v>364</v>
      </c>
      <c r="L143" s="22" t="s">
        <v>364</v>
      </c>
      <c r="M143" s="22" t="s">
        <v>318</v>
      </c>
      <c r="N143" s="45">
        <v>190</v>
      </c>
      <c r="O143" s="45">
        <v>190</v>
      </c>
      <c r="P143" s="28">
        <v>0</v>
      </c>
      <c r="Q143" s="28">
        <v>100</v>
      </c>
      <c r="R143" s="22"/>
    </row>
    <row r="144" spans="1:18" s="17" customFormat="1" ht="30" customHeight="1" x14ac:dyDescent="0.3">
      <c r="A144" s="100">
        <f t="shared" si="2"/>
        <v>139</v>
      </c>
      <c r="B144" s="103" t="s">
        <v>193</v>
      </c>
      <c r="C144" s="22" t="s">
        <v>336</v>
      </c>
      <c r="D144" s="22" t="s">
        <v>365</v>
      </c>
      <c r="E144" s="22" t="s">
        <v>366</v>
      </c>
      <c r="F144" s="22" t="s">
        <v>28</v>
      </c>
      <c r="G144" s="22" t="s">
        <v>347</v>
      </c>
      <c r="H144" s="22" t="s">
        <v>410</v>
      </c>
      <c r="I144" s="22" t="s">
        <v>409</v>
      </c>
      <c r="J144" s="22" t="s">
        <v>411</v>
      </c>
      <c r="K144" s="31" t="s">
        <v>364</v>
      </c>
      <c r="L144" s="22" t="s">
        <v>364</v>
      </c>
      <c r="M144" s="22" t="s">
        <v>318</v>
      </c>
      <c r="N144" s="45">
        <v>190</v>
      </c>
      <c r="O144" s="45">
        <v>190</v>
      </c>
      <c r="P144" s="28">
        <v>0</v>
      </c>
      <c r="Q144" s="28">
        <v>100</v>
      </c>
      <c r="R144" s="22"/>
    </row>
    <row r="145" spans="1:18" s="17" customFormat="1" ht="30" customHeight="1" x14ac:dyDescent="0.3">
      <c r="A145" s="100">
        <f t="shared" si="2"/>
        <v>140</v>
      </c>
      <c r="B145" s="103" t="s">
        <v>193</v>
      </c>
      <c r="C145" s="21" t="s">
        <v>336</v>
      </c>
      <c r="D145" s="22" t="s">
        <v>359</v>
      </c>
      <c r="E145" s="22" t="s">
        <v>355</v>
      </c>
      <c r="F145" s="22" t="s">
        <v>28</v>
      </c>
      <c r="G145" s="22" t="s">
        <v>347</v>
      </c>
      <c r="H145" s="22" t="s">
        <v>414</v>
      </c>
      <c r="I145" s="22" t="s">
        <v>357</v>
      </c>
      <c r="J145" s="31" t="s">
        <v>415</v>
      </c>
      <c r="K145" s="31" t="s">
        <v>364</v>
      </c>
      <c r="L145" s="22" t="s">
        <v>364</v>
      </c>
      <c r="M145" s="22" t="s">
        <v>318</v>
      </c>
      <c r="N145" s="45">
        <v>1131</v>
      </c>
      <c r="O145" s="45">
        <v>1131</v>
      </c>
      <c r="P145" s="28">
        <v>0</v>
      </c>
      <c r="Q145" s="28">
        <v>100</v>
      </c>
      <c r="R145" s="22"/>
    </row>
    <row r="146" spans="1:18" s="17" customFormat="1" ht="30" customHeight="1" x14ac:dyDescent="0.3">
      <c r="A146" s="100">
        <f t="shared" si="2"/>
        <v>141</v>
      </c>
      <c r="B146" s="103" t="s">
        <v>193</v>
      </c>
      <c r="C146" s="22" t="s">
        <v>336</v>
      </c>
      <c r="D146" s="22" t="s">
        <v>365</v>
      </c>
      <c r="E146" s="22" t="s">
        <v>366</v>
      </c>
      <c r="F146" s="22" t="s">
        <v>28</v>
      </c>
      <c r="G146" s="22" t="s">
        <v>347</v>
      </c>
      <c r="H146" s="22" t="s">
        <v>414</v>
      </c>
      <c r="I146" s="22" t="s">
        <v>367</v>
      </c>
      <c r="J146" s="31" t="s">
        <v>415</v>
      </c>
      <c r="K146" s="31" t="s">
        <v>364</v>
      </c>
      <c r="L146" s="22" t="s">
        <v>364</v>
      </c>
      <c r="M146" s="22" t="s">
        <v>318</v>
      </c>
      <c r="N146" s="45">
        <v>1131</v>
      </c>
      <c r="O146" s="45">
        <v>1131</v>
      </c>
      <c r="P146" s="28">
        <v>0</v>
      </c>
      <c r="Q146" s="28">
        <v>100</v>
      </c>
      <c r="R146" s="22"/>
    </row>
    <row r="147" spans="1:18" s="17" customFormat="1" ht="30" customHeight="1" x14ac:dyDescent="0.3">
      <c r="A147" s="100">
        <f t="shared" si="2"/>
        <v>142</v>
      </c>
      <c r="B147" s="103" t="s">
        <v>193</v>
      </c>
      <c r="C147" s="22" t="s">
        <v>336</v>
      </c>
      <c r="D147" s="22" t="s">
        <v>376</v>
      </c>
      <c r="E147" s="22" t="s">
        <v>377</v>
      </c>
      <c r="F147" s="22" t="s">
        <v>28</v>
      </c>
      <c r="G147" s="22" t="s">
        <v>347</v>
      </c>
      <c r="H147" s="22" t="s">
        <v>414</v>
      </c>
      <c r="I147" s="22" t="s">
        <v>375</v>
      </c>
      <c r="J147" s="31" t="s">
        <v>415</v>
      </c>
      <c r="K147" s="31" t="s">
        <v>364</v>
      </c>
      <c r="L147" s="22" t="s">
        <v>364</v>
      </c>
      <c r="M147" s="22" t="s">
        <v>318</v>
      </c>
      <c r="N147" s="45">
        <v>1131</v>
      </c>
      <c r="O147" s="45">
        <v>1131</v>
      </c>
      <c r="P147" s="28">
        <v>0</v>
      </c>
      <c r="Q147" s="28">
        <v>100</v>
      </c>
      <c r="R147" s="22"/>
    </row>
    <row r="148" spans="1:18" s="17" customFormat="1" ht="30" customHeight="1" x14ac:dyDescent="0.3">
      <c r="A148" s="100">
        <f t="shared" si="2"/>
        <v>143</v>
      </c>
      <c r="B148" s="103" t="s">
        <v>193</v>
      </c>
      <c r="C148" s="21" t="s">
        <v>336</v>
      </c>
      <c r="D148" s="22" t="s">
        <v>359</v>
      </c>
      <c r="E148" s="22" t="s">
        <v>355</v>
      </c>
      <c r="F148" s="22" t="s">
        <v>28</v>
      </c>
      <c r="G148" s="22" t="s">
        <v>347</v>
      </c>
      <c r="H148" s="22" t="s">
        <v>414</v>
      </c>
      <c r="I148" s="22" t="s">
        <v>378</v>
      </c>
      <c r="J148" s="31" t="s">
        <v>415</v>
      </c>
      <c r="K148" s="31" t="s">
        <v>364</v>
      </c>
      <c r="L148" s="22" t="s">
        <v>364</v>
      </c>
      <c r="M148" s="22" t="s">
        <v>318</v>
      </c>
      <c r="N148" s="45">
        <v>1131</v>
      </c>
      <c r="O148" s="45">
        <v>1131</v>
      </c>
      <c r="P148" s="28">
        <v>0</v>
      </c>
      <c r="Q148" s="28">
        <v>100</v>
      </c>
      <c r="R148" s="22"/>
    </row>
    <row r="149" spans="1:18" s="17" customFormat="1" ht="30" customHeight="1" x14ac:dyDescent="0.3">
      <c r="A149" s="100">
        <f t="shared" si="2"/>
        <v>144</v>
      </c>
      <c r="B149" s="103" t="s">
        <v>193</v>
      </c>
      <c r="C149" s="22" t="s">
        <v>336</v>
      </c>
      <c r="D149" s="22" t="s">
        <v>412</v>
      </c>
      <c r="E149" s="22" t="s">
        <v>413</v>
      </c>
      <c r="F149" s="22" t="s">
        <v>28</v>
      </c>
      <c r="G149" s="22" t="s">
        <v>347</v>
      </c>
      <c r="H149" s="22" t="s">
        <v>414</v>
      </c>
      <c r="I149" s="22" t="s">
        <v>381</v>
      </c>
      <c r="J149" s="31" t="s">
        <v>415</v>
      </c>
      <c r="K149" s="31" t="s">
        <v>364</v>
      </c>
      <c r="L149" s="22" t="s">
        <v>364</v>
      </c>
      <c r="M149" s="22" t="s">
        <v>318</v>
      </c>
      <c r="N149" s="45">
        <v>1131</v>
      </c>
      <c r="O149" s="45">
        <v>1131</v>
      </c>
      <c r="P149" s="28">
        <v>0</v>
      </c>
      <c r="Q149" s="28">
        <v>100</v>
      </c>
      <c r="R149" s="22"/>
    </row>
    <row r="150" spans="1:18" s="17" customFormat="1" ht="30" customHeight="1" x14ac:dyDescent="0.3">
      <c r="A150" s="100">
        <f t="shared" si="2"/>
        <v>145</v>
      </c>
      <c r="B150" s="103" t="s">
        <v>193</v>
      </c>
      <c r="C150" s="22" t="s">
        <v>336</v>
      </c>
      <c r="D150" s="22" t="s">
        <v>371</v>
      </c>
      <c r="E150" s="22" t="s">
        <v>372</v>
      </c>
      <c r="F150" s="22" t="s">
        <v>28</v>
      </c>
      <c r="G150" s="22" t="s">
        <v>347</v>
      </c>
      <c r="H150" s="22" t="s">
        <v>414</v>
      </c>
      <c r="I150" s="22" t="s">
        <v>382</v>
      </c>
      <c r="J150" s="31" t="s">
        <v>415</v>
      </c>
      <c r="K150" s="31" t="s">
        <v>364</v>
      </c>
      <c r="L150" s="22" t="s">
        <v>364</v>
      </c>
      <c r="M150" s="22" t="s">
        <v>318</v>
      </c>
      <c r="N150" s="45">
        <v>1131</v>
      </c>
      <c r="O150" s="45">
        <v>1131</v>
      </c>
      <c r="P150" s="28">
        <v>0</v>
      </c>
      <c r="Q150" s="28">
        <v>100</v>
      </c>
      <c r="R150" s="22"/>
    </row>
    <row r="151" spans="1:18" s="17" customFormat="1" ht="30" customHeight="1" x14ac:dyDescent="0.3">
      <c r="A151" s="100">
        <f t="shared" si="2"/>
        <v>146</v>
      </c>
      <c r="B151" s="103" t="s">
        <v>193</v>
      </c>
      <c r="C151" s="21" t="s">
        <v>336</v>
      </c>
      <c r="D151" s="22" t="s">
        <v>383</v>
      </c>
      <c r="E151" s="22" t="s">
        <v>384</v>
      </c>
      <c r="F151" s="22" t="s">
        <v>28</v>
      </c>
      <c r="G151" s="22" t="s">
        <v>347</v>
      </c>
      <c r="H151" s="22" t="s">
        <v>414</v>
      </c>
      <c r="I151" s="22" t="s">
        <v>385</v>
      </c>
      <c r="J151" s="31" t="s">
        <v>415</v>
      </c>
      <c r="K151" s="31" t="s">
        <v>364</v>
      </c>
      <c r="L151" s="22" t="s">
        <v>364</v>
      </c>
      <c r="M151" s="22" t="s">
        <v>318</v>
      </c>
      <c r="N151" s="45">
        <v>1131</v>
      </c>
      <c r="O151" s="45">
        <v>1131</v>
      </c>
      <c r="P151" s="28">
        <v>0</v>
      </c>
      <c r="Q151" s="28">
        <v>100</v>
      </c>
      <c r="R151" s="22"/>
    </row>
    <row r="152" spans="1:18" s="17" customFormat="1" ht="30" customHeight="1" x14ac:dyDescent="0.3">
      <c r="A152" s="100">
        <f t="shared" si="2"/>
        <v>147</v>
      </c>
      <c r="B152" s="103" t="s">
        <v>193</v>
      </c>
      <c r="C152" s="22" t="s">
        <v>336</v>
      </c>
      <c r="D152" s="22" t="s">
        <v>386</v>
      </c>
      <c r="E152" s="22" t="s">
        <v>387</v>
      </c>
      <c r="F152" s="22" t="s">
        <v>28</v>
      </c>
      <c r="G152" s="22" t="s">
        <v>347</v>
      </c>
      <c r="H152" s="22" t="s">
        <v>414</v>
      </c>
      <c r="I152" s="22" t="s">
        <v>388</v>
      </c>
      <c r="J152" s="31" t="s">
        <v>415</v>
      </c>
      <c r="K152" s="31" t="s">
        <v>364</v>
      </c>
      <c r="L152" s="22" t="s">
        <v>364</v>
      </c>
      <c r="M152" s="22" t="s">
        <v>318</v>
      </c>
      <c r="N152" s="45">
        <v>1131</v>
      </c>
      <c r="O152" s="45">
        <v>1131</v>
      </c>
      <c r="P152" s="28">
        <v>0</v>
      </c>
      <c r="Q152" s="28">
        <v>100</v>
      </c>
      <c r="R152" s="22"/>
    </row>
    <row r="153" spans="1:18" s="17" customFormat="1" ht="30" customHeight="1" x14ac:dyDescent="0.3">
      <c r="A153" s="100">
        <f t="shared" si="2"/>
        <v>148</v>
      </c>
      <c r="B153" s="103" t="s">
        <v>193</v>
      </c>
      <c r="C153" s="22" t="s">
        <v>336</v>
      </c>
      <c r="D153" s="22" t="s">
        <v>386</v>
      </c>
      <c r="E153" s="22" t="s">
        <v>387</v>
      </c>
      <c r="F153" s="22" t="s">
        <v>28</v>
      </c>
      <c r="G153" s="22" t="s">
        <v>347</v>
      </c>
      <c r="H153" s="22" t="s">
        <v>414</v>
      </c>
      <c r="I153" s="22" t="s">
        <v>389</v>
      </c>
      <c r="J153" s="31" t="s">
        <v>415</v>
      </c>
      <c r="K153" s="31" t="s">
        <v>364</v>
      </c>
      <c r="L153" s="22" t="s">
        <v>364</v>
      </c>
      <c r="M153" s="22" t="s">
        <v>318</v>
      </c>
      <c r="N153" s="45">
        <v>1131</v>
      </c>
      <c r="O153" s="45">
        <v>1131</v>
      </c>
      <c r="P153" s="28">
        <v>0</v>
      </c>
      <c r="Q153" s="28">
        <v>100</v>
      </c>
      <c r="R153" s="22"/>
    </row>
    <row r="154" spans="1:18" s="17" customFormat="1" ht="30" customHeight="1" x14ac:dyDescent="0.3">
      <c r="A154" s="100">
        <f t="shared" si="2"/>
        <v>149</v>
      </c>
      <c r="B154" s="103" t="s">
        <v>193</v>
      </c>
      <c r="C154" s="21" t="s">
        <v>336</v>
      </c>
      <c r="D154" s="22" t="s">
        <v>412</v>
      </c>
      <c r="E154" s="22" t="s">
        <v>413</v>
      </c>
      <c r="F154" s="22" t="s">
        <v>28</v>
      </c>
      <c r="G154" s="22" t="s">
        <v>347</v>
      </c>
      <c r="H154" s="22" t="s">
        <v>414</v>
      </c>
      <c r="I154" s="22" t="s">
        <v>390</v>
      </c>
      <c r="J154" s="31" t="s">
        <v>415</v>
      </c>
      <c r="K154" s="31" t="s">
        <v>364</v>
      </c>
      <c r="L154" s="22" t="s">
        <v>364</v>
      </c>
      <c r="M154" s="22" t="s">
        <v>318</v>
      </c>
      <c r="N154" s="45">
        <v>1131</v>
      </c>
      <c r="O154" s="45">
        <v>1131</v>
      </c>
      <c r="P154" s="28">
        <v>0</v>
      </c>
      <c r="Q154" s="28">
        <v>100</v>
      </c>
      <c r="R154" s="22"/>
    </row>
    <row r="155" spans="1:18" s="17" customFormat="1" ht="30" customHeight="1" x14ac:dyDescent="0.3">
      <c r="A155" s="100">
        <f t="shared" si="2"/>
        <v>150</v>
      </c>
      <c r="B155" s="103" t="s">
        <v>193</v>
      </c>
      <c r="C155" s="22" t="s">
        <v>336</v>
      </c>
      <c r="D155" s="22" t="s">
        <v>376</v>
      </c>
      <c r="E155" s="22" t="s">
        <v>377</v>
      </c>
      <c r="F155" s="22" t="s">
        <v>28</v>
      </c>
      <c r="G155" s="22" t="s">
        <v>347</v>
      </c>
      <c r="H155" s="22" t="s">
        <v>414</v>
      </c>
      <c r="I155" s="22" t="s">
        <v>391</v>
      </c>
      <c r="J155" s="31" t="s">
        <v>415</v>
      </c>
      <c r="K155" s="31" t="s">
        <v>364</v>
      </c>
      <c r="L155" s="22" t="s">
        <v>364</v>
      </c>
      <c r="M155" s="22" t="s">
        <v>318</v>
      </c>
      <c r="N155" s="45">
        <v>1131</v>
      </c>
      <c r="O155" s="45">
        <v>1131</v>
      </c>
      <c r="P155" s="28">
        <v>0</v>
      </c>
      <c r="Q155" s="28">
        <v>100</v>
      </c>
      <c r="R155" s="22"/>
    </row>
    <row r="156" spans="1:18" s="17" customFormat="1" ht="30" customHeight="1" x14ac:dyDescent="0.3">
      <c r="A156" s="100">
        <f t="shared" si="2"/>
        <v>151</v>
      </c>
      <c r="B156" s="103" t="s">
        <v>193</v>
      </c>
      <c r="C156" s="22" t="s">
        <v>336</v>
      </c>
      <c r="D156" s="22" t="s">
        <v>395</v>
      </c>
      <c r="E156" s="22" t="s">
        <v>396</v>
      </c>
      <c r="F156" s="22" t="s">
        <v>28</v>
      </c>
      <c r="G156" s="22" t="s">
        <v>347</v>
      </c>
      <c r="H156" s="22" t="s">
        <v>414</v>
      </c>
      <c r="I156" s="22" t="s">
        <v>394</v>
      </c>
      <c r="J156" s="31" t="s">
        <v>415</v>
      </c>
      <c r="K156" s="31" t="s">
        <v>364</v>
      </c>
      <c r="L156" s="22" t="s">
        <v>364</v>
      </c>
      <c r="M156" s="22" t="s">
        <v>318</v>
      </c>
      <c r="N156" s="45">
        <v>1131</v>
      </c>
      <c r="O156" s="45">
        <v>1131</v>
      </c>
      <c r="P156" s="28">
        <v>0</v>
      </c>
      <c r="Q156" s="28">
        <v>100</v>
      </c>
      <c r="R156" s="22"/>
    </row>
    <row r="157" spans="1:18" s="17" customFormat="1" ht="30" customHeight="1" x14ac:dyDescent="0.3">
      <c r="A157" s="100">
        <f t="shared" si="2"/>
        <v>152</v>
      </c>
      <c r="B157" s="103" t="s">
        <v>193</v>
      </c>
      <c r="C157" s="21" t="s">
        <v>336</v>
      </c>
      <c r="D157" s="22" t="s">
        <v>395</v>
      </c>
      <c r="E157" s="22" t="s">
        <v>396</v>
      </c>
      <c r="F157" s="22" t="s">
        <v>28</v>
      </c>
      <c r="G157" s="22" t="s">
        <v>347</v>
      </c>
      <c r="H157" s="22" t="s">
        <v>414</v>
      </c>
      <c r="I157" s="22" t="s">
        <v>397</v>
      </c>
      <c r="J157" s="31" t="s">
        <v>415</v>
      </c>
      <c r="K157" s="31" t="s">
        <v>364</v>
      </c>
      <c r="L157" s="22" t="s">
        <v>364</v>
      </c>
      <c r="M157" s="22" t="s">
        <v>318</v>
      </c>
      <c r="N157" s="45">
        <v>1131</v>
      </c>
      <c r="O157" s="45">
        <v>1131</v>
      </c>
      <c r="P157" s="28">
        <v>0</v>
      </c>
      <c r="Q157" s="28">
        <v>100</v>
      </c>
      <c r="R157" s="22"/>
    </row>
    <row r="158" spans="1:18" s="17" customFormat="1" ht="30" customHeight="1" x14ac:dyDescent="0.3">
      <c r="A158" s="100">
        <f t="shared" si="2"/>
        <v>153</v>
      </c>
      <c r="B158" s="103" t="s">
        <v>193</v>
      </c>
      <c r="C158" s="22" t="s">
        <v>336</v>
      </c>
      <c r="D158" s="22" t="s">
        <v>395</v>
      </c>
      <c r="E158" s="22" t="s">
        <v>396</v>
      </c>
      <c r="F158" s="22" t="s">
        <v>28</v>
      </c>
      <c r="G158" s="22" t="s">
        <v>347</v>
      </c>
      <c r="H158" s="22" t="s">
        <v>414</v>
      </c>
      <c r="I158" s="22" t="s">
        <v>397</v>
      </c>
      <c r="J158" s="31" t="s">
        <v>415</v>
      </c>
      <c r="K158" s="31" t="s">
        <v>364</v>
      </c>
      <c r="L158" s="22" t="s">
        <v>364</v>
      </c>
      <c r="M158" s="22" t="s">
        <v>318</v>
      </c>
      <c r="N158" s="45">
        <v>1131</v>
      </c>
      <c r="O158" s="45">
        <v>1131</v>
      </c>
      <c r="P158" s="28">
        <v>0</v>
      </c>
      <c r="Q158" s="28">
        <v>100</v>
      </c>
      <c r="R158" s="22"/>
    </row>
    <row r="159" spans="1:18" s="17" customFormat="1" ht="30" customHeight="1" x14ac:dyDescent="0.3">
      <c r="A159" s="100">
        <f t="shared" si="2"/>
        <v>154</v>
      </c>
      <c r="B159" s="103" t="s">
        <v>193</v>
      </c>
      <c r="C159" s="22" t="s">
        <v>336</v>
      </c>
      <c r="D159" s="22" t="s">
        <v>395</v>
      </c>
      <c r="E159" s="22" t="s">
        <v>396</v>
      </c>
      <c r="F159" s="22" t="s">
        <v>28</v>
      </c>
      <c r="G159" s="22" t="s">
        <v>347</v>
      </c>
      <c r="H159" s="22" t="s">
        <v>414</v>
      </c>
      <c r="I159" s="22" t="s">
        <v>397</v>
      </c>
      <c r="J159" s="31" t="s">
        <v>415</v>
      </c>
      <c r="K159" s="31" t="s">
        <v>364</v>
      </c>
      <c r="L159" s="22" t="s">
        <v>364</v>
      </c>
      <c r="M159" s="22" t="s">
        <v>318</v>
      </c>
      <c r="N159" s="45">
        <v>1131</v>
      </c>
      <c r="O159" s="45">
        <v>1131</v>
      </c>
      <c r="P159" s="28">
        <v>0</v>
      </c>
      <c r="Q159" s="28">
        <v>100</v>
      </c>
      <c r="R159" s="22"/>
    </row>
    <row r="160" spans="1:18" s="17" customFormat="1" ht="30" customHeight="1" x14ac:dyDescent="0.3">
      <c r="A160" s="100">
        <f t="shared" si="2"/>
        <v>155</v>
      </c>
      <c r="B160" s="103" t="s">
        <v>193</v>
      </c>
      <c r="C160" s="21" t="s">
        <v>336</v>
      </c>
      <c r="D160" s="22" t="s">
        <v>398</v>
      </c>
      <c r="E160" s="22" t="s">
        <v>399</v>
      </c>
      <c r="F160" s="22" t="s">
        <v>28</v>
      </c>
      <c r="G160" s="22" t="s">
        <v>347</v>
      </c>
      <c r="H160" s="22" t="s">
        <v>414</v>
      </c>
      <c r="I160" s="22" t="s">
        <v>400</v>
      </c>
      <c r="J160" s="31" t="s">
        <v>415</v>
      </c>
      <c r="K160" s="31" t="s">
        <v>364</v>
      </c>
      <c r="L160" s="22" t="s">
        <v>364</v>
      </c>
      <c r="M160" s="22" t="s">
        <v>318</v>
      </c>
      <c r="N160" s="45">
        <v>1131</v>
      </c>
      <c r="O160" s="45">
        <v>1131</v>
      </c>
      <c r="P160" s="28">
        <v>0</v>
      </c>
      <c r="Q160" s="28">
        <v>100</v>
      </c>
      <c r="R160" s="22"/>
    </row>
    <row r="161" spans="1:18" s="17" customFormat="1" ht="30" customHeight="1" x14ac:dyDescent="0.3">
      <c r="A161" s="100">
        <f t="shared" si="2"/>
        <v>156</v>
      </c>
      <c r="B161" s="103" t="s">
        <v>193</v>
      </c>
      <c r="C161" s="22" t="s">
        <v>336</v>
      </c>
      <c r="D161" s="22" t="s">
        <v>398</v>
      </c>
      <c r="E161" s="22" t="s">
        <v>399</v>
      </c>
      <c r="F161" s="22" t="s">
        <v>28</v>
      </c>
      <c r="G161" s="22" t="s">
        <v>347</v>
      </c>
      <c r="H161" s="22" t="s">
        <v>414</v>
      </c>
      <c r="I161" s="22" t="s">
        <v>400</v>
      </c>
      <c r="J161" s="31" t="s">
        <v>415</v>
      </c>
      <c r="K161" s="31" t="s">
        <v>364</v>
      </c>
      <c r="L161" s="22" t="s">
        <v>364</v>
      </c>
      <c r="M161" s="22" t="s">
        <v>318</v>
      </c>
      <c r="N161" s="45">
        <v>1131</v>
      </c>
      <c r="O161" s="45">
        <v>1131</v>
      </c>
      <c r="P161" s="28">
        <v>0</v>
      </c>
      <c r="Q161" s="28">
        <v>100</v>
      </c>
      <c r="R161" s="22"/>
    </row>
    <row r="162" spans="1:18" s="17" customFormat="1" ht="30" customHeight="1" x14ac:dyDescent="0.3">
      <c r="A162" s="100">
        <f t="shared" si="2"/>
        <v>157</v>
      </c>
      <c r="B162" s="103" t="s">
        <v>193</v>
      </c>
      <c r="C162" s="22" t="s">
        <v>336</v>
      </c>
      <c r="D162" s="22" t="s">
        <v>398</v>
      </c>
      <c r="E162" s="22" t="s">
        <v>399</v>
      </c>
      <c r="F162" s="22" t="s">
        <v>28</v>
      </c>
      <c r="G162" s="22" t="s">
        <v>347</v>
      </c>
      <c r="H162" s="22" t="s">
        <v>414</v>
      </c>
      <c r="I162" s="22" t="s">
        <v>400</v>
      </c>
      <c r="J162" s="31" t="s">
        <v>415</v>
      </c>
      <c r="K162" s="31" t="s">
        <v>364</v>
      </c>
      <c r="L162" s="22" t="s">
        <v>364</v>
      </c>
      <c r="M162" s="22" t="s">
        <v>318</v>
      </c>
      <c r="N162" s="45">
        <v>1131</v>
      </c>
      <c r="O162" s="45">
        <v>1131</v>
      </c>
      <c r="P162" s="28">
        <v>0</v>
      </c>
      <c r="Q162" s="28">
        <v>100</v>
      </c>
      <c r="R162" s="22"/>
    </row>
    <row r="163" spans="1:18" s="17" customFormat="1" ht="30" customHeight="1" x14ac:dyDescent="0.3">
      <c r="A163" s="100">
        <f t="shared" si="2"/>
        <v>158</v>
      </c>
      <c r="B163" s="103" t="s">
        <v>193</v>
      </c>
      <c r="C163" s="21" t="s">
        <v>336</v>
      </c>
      <c r="D163" s="22" t="s">
        <v>398</v>
      </c>
      <c r="E163" s="22" t="s">
        <v>399</v>
      </c>
      <c r="F163" s="22" t="s">
        <v>28</v>
      </c>
      <c r="G163" s="22" t="s">
        <v>347</v>
      </c>
      <c r="H163" s="22" t="s">
        <v>414</v>
      </c>
      <c r="I163" s="22" t="s">
        <v>400</v>
      </c>
      <c r="J163" s="31" t="s">
        <v>415</v>
      </c>
      <c r="K163" s="31" t="s">
        <v>364</v>
      </c>
      <c r="L163" s="22" t="s">
        <v>364</v>
      </c>
      <c r="M163" s="22" t="s">
        <v>318</v>
      </c>
      <c r="N163" s="45">
        <v>1131</v>
      </c>
      <c r="O163" s="45">
        <v>1131</v>
      </c>
      <c r="P163" s="28">
        <v>0</v>
      </c>
      <c r="Q163" s="28">
        <v>100</v>
      </c>
      <c r="R163" s="22"/>
    </row>
    <row r="164" spans="1:18" s="17" customFormat="1" ht="30" customHeight="1" x14ac:dyDescent="0.3">
      <c r="A164" s="100">
        <f t="shared" si="2"/>
        <v>159</v>
      </c>
      <c r="B164" s="103" t="s">
        <v>193</v>
      </c>
      <c r="C164" s="22" t="s">
        <v>336</v>
      </c>
      <c r="D164" s="22" t="s">
        <v>401</v>
      </c>
      <c r="E164" s="22" t="s">
        <v>402</v>
      </c>
      <c r="F164" s="22" t="s">
        <v>28</v>
      </c>
      <c r="G164" s="22" t="s">
        <v>347</v>
      </c>
      <c r="H164" s="22" t="s">
        <v>414</v>
      </c>
      <c r="I164" s="22" t="s">
        <v>403</v>
      </c>
      <c r="J164" s="31" t="s">
        <v>415</v>
      </c>
      <c r="K164" s="31" t="s">
        <v>364</v>
      </c>
      <c r="L164" s="22" t="s">
        <v>364</v>
      </c>
      <c r="M164" s="22" t="s">
        <v>318</v>
      </c>
      <c r="N164" s="45">
        <v>1131</v>
      </c>
      <c r="O164" s="45">
        <v>1131</v>
      </c>
      <c r="P164" s="28">
        <v>0</v>
      </c>
      <c r="Q164" s="28">
        <v>100</v>
      </c>
      <c r="R164" s="22"/>
    </row>
    <row r="165" spans="1:18" s="17" customFormat="1" ht="30" customHeight="1" x14ac:dyDescent="0.3">
      <c r="A165" s="100">
        <f t="shared" si="2"/>
        <v>160</v>
      </c>
      <c r="B165" s="103" t="s">
        <v>193</v>
      </c>
      <c r="C165" s="22" t="s">
        <v>336</v>
      </c>
      <c r="D165" s="22" t="s">
        <v>407</v>
      </c>
      <c r="E165" s="22" t="s">
        <v>408</v>
      </c>
      <c r="F165" s="22" t="s">
        <v>28</v>
      </c>
      <c r="G165" s="22" t="s">
        <v>347</v>
      </c>
      <c r="H165" s="22" t="s">
        <v>414</v>
      </c>
      <c r="I165" s="22" t="s">
        <v>406</v>
      </c>
      <c r="J165" s="31" t="s">
        <v>415</v>
      </c>
      <c r="K165" s="31" t="s">
        <v>364</v>
      </c>
      <c r="L165" s="22" t="s">
        <v>364</v>
      </c>
      <c r="M165" s="22" t="s">
        <v>318</v>
      </c>
      <c r="N165" s="45">
        <v>1131</v>
      </c>
      <c r="O165" s="45">
        <v>1131</v>
      </c>
      <c r="P165" s="28">
        <v>0</v>
      </c>
      <c r="Q165" s="28">
        <v>100</v>
      </c>
      <c r="R165" s="22"/>
    </row>
    <row r="166" spans="1:18" s="17" customFormat="1" ht="30" customHeight="1" x14ac:dyDescent="0.3">
      <c r="A166" s="100">
        <f t="shared" si="2"/>
        <v>161</v>
      </c>
      <c r="B166" s="103" t="s">
        <v>193</v>
      </c>
      <c r="C166" s="21" t="s">
        <v>336</v>
      </c>
      <c r="D166" s="22" t="s">
        <v>365</v>
      </c>
      <c r="E166" s="22" t="s">
        <v>366</v>
      </c>
      <c r="F166" s="22" t="s">
        <v>28</v>
      </c>
      <c r="G166" s="22" t="s">
        <v>347</v>
      </c>
      <c r="H166" s="22" t="s">
        <v>414</v>
      </c>
      <c r="I166" s="22" t="s">
        <v>409</v>
      </c>
      <c r="J166" s="31" t="s">
        <v>415</v>
      </c>
      <c r="K166" s="31" t="s">
        <v>364</v>
      </c>
      <c r="L166" s="22" t="s">
        <v>364</v>
      </c>
      <c r="M166" s="22" t="s">
        <v>318</v>
      </c>
      <c r="N166" s="45">
        <v>1131</v>
      </c>
      <c r="O166" s="45">
        <v>1131</v>
      </c>
      <c r="P166" s="28">
        <v>0</v>
      </c>
      <c r="Q166" s="28">
        <v>100</v>
      </c>
      <c r="R166" s="22"/>
    </row>
    <row r="167" spans="1:18" s="17" customFormat="1" ht="30" customHeight="1" x14ac:dyDescent="0.3">
      <c r="A167" s="100">
        <f t="shared" si="2"/>
        <v>162</v>
      </c>
      <c r="B167" s="103" t="s">
        <v>193</v>
      </c>
      <c r="C167" s="22" t="s">
        <v>336</v>
      </c>
      <c r="D167" s="22" t="s">
        <v>407</v>
      </c>
      <c r="E167" s="22" t="s">
        <v>408</v>
      </c>
      <c r="F167" s="22" t="s">
        <v>28</v>
      </c>
      <c r="G167" s="22" t="s">
        <v>347</v>
      </c>
      <c r="H167" s="22" t="s">
        <v>416</v>
      </c>
      <c r="I167" s="22" t="s">
        <v>400</v>
      </c>
      <c r="J167" s="22" t="s">
        <v>417</v>
      </c>
      <c r="K167" s="31" t="s">
        <v>364</v>
      </c>
      <c r="L167" s="22" t="s">
        <v>364</v>
      </c>
      <c r="M167" s="22" t="s">
        <v>318</v>
      </c>
      <c r="N167" s="45">
        <v>160</v>
      </c>
      <c r="O167" s="45">
        <v>160</v>
      </c>
      <c r="P167" s="28">
        <v>0</v>
      </c>
      <c r="Q167" s="28">
        <v>100</v>
      </c>
      <c r="R167" s="22"/>
    </row>
    <row r="168" spans="1:18" s="17" customFormat="1" ht="30" customHeight="1" x14ac:dyDescent="0.3">
      <c r="A168" s="100">
        <f t="shared" si="2"/>
        <v>163</v>
      </c>
      <c r="B168" s="103" t="s">
        <v>193</v>
      </c>
      <c r="C168" s="22" t="s">
        <v>336</v>
      </c>
      <c r="D168" s="22" t="s">
        <v>407</v>
      </c>
      <c r="E168" s="22" t="s">
        <v>408</v>
      </c>
      <c r="F168" s="22" t="s">
        <v>28</v>
      </c>
      <c r="G168" s="22" t="s">
        <v>347</v>
      </c>
      <c r="H168" s="22" t="s">
        <v>418</v>
      </c>
      <c r="I168" s="22" t="s">
        <v>403</v>
      </c>
      <c r="J168" s="22" t="s">
        <v>419</v>
      </c>
      <c r="K168" s="31" t="s">
        <v>364</v>
      </c>
      <c r="L168" s="22" t="s">
        <v>364</v>
      </c>
      <c r="M168" s="22" t="s">
        <v>318</v>
      </c>
      <c r="N168" s="45">
        <v>560</v>
      </c>
      <c r="O168" s="45">
        <v>560</v>
      </c>
      <c r="P168" s="28">
        <v>0</v>
      </c>
      <c r="Q168" s="28">
        <v>100</v>
      </c>
      <c r="R168" s="22"/>
    </row>
    <row r="169" spans="1:18" s="17" customFormat="1" ht="30" customHeight="1" x14ac:dyDescent="0.3">
      <c r="A169" s="100">
        <f t="shared" si="2"/>
        <v>164</v>
      </c>
      <c r="B169" s="103" t="s">
        <v>193</v>
      </c>
      <c r="C169" s="22" t="s">
        <v>336</v>
      </c>
      <c r="D169" s="22" t="s">
        <v>407</v>
      </c>
      <c r="E169" s="22" t="s">
        <v>408</v>
      </c>
      <c r="F169" s="22" t="s">
        <v>28</v>
      </c>
      <c r="G169" s="22" t="s">
        <v>347</v>
      </c>
      <c r="H169" s="22" t="s">
        <v>420</v>
      </c>
      <c r="I169" s="22" t="s">
        <v>400</v>
      </c>
      <c r="J169" s="22" t="s">
        <v>421</v>
      </c>
      <c r="K169" s="31" t="s">
        <v>364</v>
      </c>
      <c r="L169" s="22" t="s">
        <v>364</v>
      </c>
      <c r="M169" s="22" t="s">
        <v>318</v>
      </c>
      <c r="N169" s="45">
        <v>170</v>
      </c>
      <c r="O169" s="45">
        <v>170</v>
      </c>
      <c r="P169" s="28">
        <v>0</v>
      </c>
      <c r="Q169" s="28">
        <v>100</v>
      </c>
      <c r="R169" s="22"/>
    </row>
    <row r="170" spans="1:18" s="17" customFormat="1" ht="30" customHeight="1" x14ac:dyDescent="0.3">
      <c r="A170" s="100">
        <f t="shared" si="2"/>
        <v>165</v>
      </c>
      <c r="B170" s="103" t="s">
        <v>193</v>
      </c>
      <c r="C170" s="21" t="s">
        <v>422</v>
      </c>
      <c r="D170" s="21" t="s">
        <v>423</v>
      </c>
      <c r="E170" s="21" t="s">
        <v>424</v>
      </c>
      <c r="F170" s="21" t="s">
        <v>28</v>
      </c>
      <c r="G170" s="21" t="s">
        <v>93</v>
      </c>
      <c r="H170" s="25" t="s">
        <v>425</v>
      </c>
      <c r="I170" s="21" t="s">
        <v>426</v>
      </c>
      <c r="J170" s="21" t="s">
        <v>427</v>
      </c>
      <c r="K170" s="21" t="s">
        <v>428</v>
      </c>
      <c r="L170" s="21" t="s">
        <v>429</v>
      </c>
      <c r="M170" s="41"/>
      <c r="N170" s="42">
        <v>500</v>
      </c>
      <c r="O170" s="42">
        <v>500</v>
      </c>
      <c r="P170" s="304" t="s">
        <v>430</v>
      </c>
      <c r="Q170" s="305"/>
      <c r="R170" s="22"/>
    </row>
    <row r="171" spans="1:18" s="17" customFormat="1" ht="30" customHeight="1" x14ac:dyDescent="0.3">
      <c r="A171" s="100">
        <f t="shared" si="2"/>
        <v>166</v>
      </c>
      <c r="B171" s="103" t="s">
        <v>193</v>
      </c>
      <c r="C171" s="22" t="s">
        <v>422</v>
      </c>
      <c r="D171" s="22" t="s">
        <v>431</v>
      </c>
      <c r="E171" s="22" t="s">
        <v>432</v>
      </c>
      <c r="F171" s="22" t="s">
        <v>28</v>
      </c>
      <c r="G171" s="22" t="s">
        <v>93</v>
      </c>
      <c r="H171" s="22" t="s">
        <v>433</v>
      </c>
      <c r="I171" s="22" t="s">
        <v>434</v>
      </c>
      <c r="J171" s="22" t="s">
        <v>427</v>
      </c>
      <c r="K171" s="22" t="s">
        <v>435</v>
      </c>
      <c r="L171" s="21" t="s">
        <v>429</v>
      </c>
      <c r="M171" s="41"/>
      <c r="N171" s="45">
        <v>300</v>
      </c>
      <c r="O171" s="45">
        <v>300</v>
      </c>
      <c r="P171" s="300" t="s">
        <v>430</v>
      </c>
      <c r="Q171" s="301"/>
      <c r="R171" s="22"/>
    </row>
    <row r="172" spans="1:18" s="17" customFormat="1" ht="30" customHeight="1" x14ac:dyDescent="0.3">
      <c r="A172" s="100">
        <f t="shared" si="2"/>
        <v>167</v>
      </c>
      <c r="B172" s="103" t="s">
        <v>193</v>
      </c>
      <c r="C172" s="22" t="s">
        <v>422</v>
      </c>
      <c r="D172" s="22" t="s">
        <v>431</v>
      </c>
      <c r="E172" s="22" t="s">
        <v>432</v>
      </c>
      <c r="F172" s="22" t="s">
        <v>28</v>
      </c>
      <c r="G172" s="22" t="s">
        <v>93</v>
      </c>
      <c r="H172" s="22" t="s">
        <v>436</v>
      </c>
      <c r="I172" s="22" t="s">
        <v>437</v>
      </c>
      <c r="J172" s="22" t="s">
        <v>438</v>
      </c>
      <c r="K172" s="22" t="s">
        <v>428</v>
      </c>
      <c r="L172" s="21" t="s">
        <v>429</v>
      </c>
      <c r="M172" s="41"/>
      <c r="N172" s="45">
        <v>150</v>
      </c>
      <c r="O172" s="45">
        <v>150</v>
      </c>
      <c r="P172" s="300" t="s">
        <v>430</v>
      </c>
      <c r="Q172" s="301"/>
      <c r="R172" s="22"/>
    </row>
    <row r="173" spans="1:18" s="17" customFormat="1" ht="30" customHeight="1" x14ac:dyDescent="0.3">
      <c r="A173" s="100">
        <f t="shared" si="2"/>
        <v>168</v>
      </c>
      <c r="B173" s="103" t="s">
        <v>193</v>
      </c>
      <c r="C173" s="22" t="s">
        <v>422</v>
      </c>
      <c r="D173" s="22" t="s">
        <v>431</v>
      </c>
      <c r="E173" s="22" t="s">
        <v>432</v>
      </c>
      <c r="F173" s="22" t="s">
        <v>28</v>
      </c>
      <c r="G173" s="22" t="s">
        <v>93</v>
      </c>
      <c r="H173" s="22" t="s">
        <v>439</v>
      </c>
      <c r="I173" s="22" t="s">
        <v>440</v>
      </c>
      <c r="J173" s="22" t="s">
        <v>441</v>
      </c>
      <c r="K173" s="22" t="s">
        <v>435</v>
      </c>
      <c r="L173" s="21" t="s">
        <v>429</v>
      </c>
      <c r="M173" s="41"/>
      <c r="N173" s="45">
        <v>200</v>
      </c>
      <c r="O173" s="45">
        <v>200</v>
      </c>
      <c r="P173" s="300" t="s">
        <v>430</v>
      </c>
      <c r="Q173" s="301"/>
      <c r="R173" s="22"/>
    </row>
    <row r="174" spans="1:18" s="17" customFormat="1" ht="30" customHeight="1" x14ac:dyDescent="0.3">
      <c r="A174" s="100">
        <f t="shared" si="2"/>
        <v>169</v>
      </c>
      <c r="B174" s="103" t="s">
        <v>193</v>
      </c>
      <c r="C174" s="22" t="s">
        <v>422</v>
      </c>
      <c r="D174" s="22" t="s">
        <v>423</v>
      </c>
      <c r="E174" s="22" t="s">
        <v>424</v>
      </c>
      <c r="F174" s="22" t="s">
        <v>28</v>
      </c>
      <c r="G174" s="22" t="s">
        <v>93</v>
      </c>
      <c r="H174" s="35" t="s">
        <v>442</v>
      </c>
      <c r="I174" s="22" t="s">
        <v>443</v>
      </c>
      <c r="J174" s="22" t="s">
        <v>438</v>
      </c>
      <c r="K174" s="22" t="s">
        <v>428</v>
      </c>
      <c r="L174" s="21" t="s">
        <v>429</v>
      </c>
      <c r="M174" s="41"/>
      <c r="N174" s="45">
        <v>300</v>
      </c>
      <c r="O174" s="45">
        <v>300</v>
      </c>
      <c r="P174" s="300" t="s">
        <v>430</v>
      </c>
      <c r="Q174" s="301"/>
      <c r="R174" s="22"/>
    </row>
    <row r="175" spans="1:18" s="17" customFormat="1" ht="30" customHeight="1" x14ac:dyDescent="0.3">
      <c r="A175" s="100">
        <f t="shared" si="2"/>
        <v>170</v>
      </c>
      <c r="B175" s="103" t="s">
        <v>193</v>
      </c>
      <c r="C175" s="22" t="s">
        <v>422</v>
      </c>
      <c r="D175" s="22" t="s">
        <v>431</v>
      </c>
      <c r="E175" s="22" t="s">
        <v>432</v>
      </c>
      <c r="F175" s="22" t="s">
        <v>28</v>
      </c>
      <c r="G175" s="22" t="s">
        <v>93</v>
      </c>
      <c r="H175" s="35" t="s">
        <v>444</v>
      </c>
      <c r="I175" s="22" t="s">
        <v>434</v>
      </c>
      <c r="J175" s="22" t="s">
        <v>441</v>
      </c>
      <c r="K175" s="22" t="s">
        <v>428</v>
      </c>
      <c r="L175" s="21" t="s">
        <v>429</v>
      </c>
      <c r="M175" s="41"/>
      <c r="N175" s="45">
        <v>465</v>
      </c>
      <c r="O175" s="45">
        <v>465</v>
      </c>
      <c r="P175" s="300" t="s">
        <v>430</v>
      </c>
      <c r="Q175" s="301"/>
      <c r="R175" s="22"/>
    </row>
    <row r="176" spans="1:18" s="17" customFormat="1" ht="30" customHeight="1" x14ac:dyDescent="0.3">
      <c r="A176" s="100">
        <f t="shared" si="2"/>
        <v>171</v>
      </c>
      <c r="B176" s="103" t="s">
        <v>193</v>
      </c>
      <c r="C176" s="22" t="s">
        <v>422</v>
      </c>
      <c r="D176" s="22" t="s">
        <v>445</v>
      </c>
      <c r="E176" s="22" t="s">
        <v>446</v>
      </c>
      <c r="F176" s="22" t="s">
        <v>28</v>
      </c>
      <c r="G176" s="22" t="s">
        <v>93</v>
      </c>
      <c r="H176" s="35" t="s">
        <v>447</v>
      </c>
      <c r="I176" s="22" t="s">
        <v>448</v>
      </c>
      <c r="J176" s="22" t="s">
        <v>427</v>
      </c>
      <c r="K176" s="22" t="s">
        <v>428</v>
      </c>
      <c r="L176" s="21" t="s">
        <v>429</v>
      </c>
      <c r="M176" s="41"/>
      <c r="N176" s="45">
        <v>100</v>
      </c>
      <c r="O176" s="45">
        <v>100</v>
      </c>
      <c r="P176" s="300" t="s">
        <v>430</v>
      </c>
      <c r="Q176" s="301"/>
      <c r="R176" s="22"/>
    </row>
    <row r="177" spans="1:18" s="17" customFormat="1" ht="30" customHeight="1" x14ac:dyDescent="0.3">
      <c r="A177" s="100">
        <f t="shared" si="2"/>
        <v>172</v>
      </c>
      <c r="B177" s="103" t="s">
        <v>193</v>
      </c>
      <c r="C177" s="22" t="s">
        <v>422</v>
      </c>
      <c r="D177" s="22" t="s">
        <v>449</v>
      </c>
      <c r="E177" s="22" t="s">
        <v>450</v>
      </c>
      <c r="F177" s="22" t="s">
        <v>28</v>
      </c>
      <c r="G177" s="22" t="s">
        <v>93</v>
      </c>
      <c r="H177" s="35" t="s">
        <v>451</v>
      </c>
      <c r="I177" s="22" t="s">
        <v>452</v>
      </c>
      <c r="J177" s="35" t="s">
        <v>453</v>
      </c>
      <c r="K177" s="22" t="s">
        <v>428</v>
      </c>
      <c r="L177" s="21" t="s">
        <v>429</v>
      </c>
      <c r="M177" s="41"/>
      <c r="N177" s="119">
        <v>100</v>
      </c>
      <c r="O177" s="119">
        <v>100</v>
      </c>
      <c r="P177" s="300" t="s">
        <v>430</v>
      </c>
      <c r="Q177" s="301"/>
      <c r="R177" s="22"/>
    </row>
    <row r="178" spans="1:18" s="17" customFormat="1" ht="30" customHeight="1" x14ac:dyDescent="0.3">
      <c r="A178" s="100">
        <f t="shared" si="2"/>
        <v>173</v>
      </c>
      <c r="B178" s="103" t="s">
        <v>193</v>
      </c>
      <c r="C178" s="22" t="s">
        <v>422</v>
      </c>
      <c r="D178" s="22" t="s">
        <v>449</v>
      </c>
      <c r="E178" s="22" t="s">
        <v>450</v>
      </c>
      <c r="F178" s="22" t="s">
        <v>28</v>
      </c>
      <c r="G178" s="22" t="s">
        <v>93</v>
      </c>
      <c r="H178" s="35" t="s">
        <v>454</v>
      </c>
      <c r="I178" s="22" t="s">
        <v>455</v>
      </c>
      <c r="J178" s="35" t="s">
        <v>453</v>
      </c>
      <c r="K178" s="22" t="s">
        <v>428</v>
      </c>
      <c r="L178" s="21" t="s">
        <v>429</v>
      </c>
      <c r="M178" s="41"/>
      <c r="N178" s="119">
        <v>100</v>
      </c>
      <c r="O178" s="119">
        <v>100</v>
      </c>
      <c r="P178" s="300" t="s">
        <v>430</v>
      </c>
      <c r="Q178" s="301"/>
      <c r="R178" s="22"/>
    </row>
    <row r="179" spans="1:18" s="17" customFormat="1" ht="30" customHeight="1" x14ac:dyDescent="0.3">
      <c r="A179" s="100">
        <f t="shared" si="2"/>
        <v>174</v>
      </c>
      <c r="B179" s="103" t="s">
        <v>193</v>
      </c>
      <c r="C179" s="22" t="s">
        <v>422</v>
      </c>
      <c r="D179" s="22" t="s">
        <v>456</v>
      </c>
      <c r="E179" s="22" t="s">
        <v>457</v>
      </c>
      <c r="F179" s="22" t="s">
        <v>28</v>
      </c>
      <c r="G179" s="22" t="s">
        <v>93</v>
      </c>
      <c r="H179" s="35" t="s">
        <v>458</v>
      </c>
      <c r="I179" s="22" t="s">
        <v>459</v>
      </c>
      <c r="J179" s="35" t="s">
        <v>460</v>
      </c>
      <c r="K179" s="22" t="s">
        <v>428</v>
      </c>
      <c r="L179" s="21" t="s">
        <v>429</v>
      </c>
      <c r="M179" s="41"/>
      <c r="N179" s="119">
        <v>952</v>
      </c>
      <c r="O179" s="119">
        <v>952</v>
      </c>
      <c r="P179" s="300" t="s">
        <v>430</v>
      </c>
      <c r="Q179" s="301"/>
      <c r="R179" s="22"/>
    </row>
    <row r="180" spans="1:18" s="17" customFormat="1" ht="30" customHeight="1" x14ac:dyDescent="0.3">
      <c r="A180" s="100">
        <f t="shared" si="2"/>
        <v>175</v>
      </c>
      <c r="B180" s="103" t="s">
        <v>193</v>
      </c>
      <c r="C180" s="22" t="s">
        <v>422</v>
      </c>
      <c r="D180" s="22" t="s">
        <v>456</v>
      </c>
      <c r="E180" s="22" t="s">
        <v>457</v>
      </c>
      <c r="F180" s="22" t="s">
        <v>28</v>
      </c>
      <c r="G180" s="22" t="s">
        <v>93</v>
      </c>
      <c r="H180" s="35" t="s">
        <v>461</v>
      </c>
      <c r="I180" s="22" t="s">
        <v>462</v>
      </c>
      <c r="J180" s="35" t="s">
        <v>453</v>
      </c>
      <c r="K180" s="22" t="s">
        <v>428</v>
      </c>
      <c r="L180" s="21" t="s">
        <v>429</v>
      </c>
      <c r="M180" s="41"/>
      <c r="N180" s="119">
        <v>500</v>
      </c>
      <c r="O180" s="119">
        <v>500</v>
      </c>
      <c r="P180" s="300" t="s">
        <v>430</v>
      </c>
      <c r="Q180" s="301"/>
      <c r="R180" s="22"/>
    </row>
    <row r="181" spans="1:18" s="17" customFormat="1" ht="30" customHeight="1" x14ac:dyDescent="0.3">
      <c r="A181" s="100">
        <f t="shared" si="2"/>
        <v>176</v>
      </c>
      <c r="B181" s="103" t="s">
        <v>193</v>
      </c>
      <c r="C181" s="22" t="s">
        <v>422</v>
      </c>
      <c r="D181" s="22" t="s">
        <v>449</v>
      </c>
      <c r="E181" s="22" t="s">
        <v>450</v>
      </c>
      <c r="F181" s="22" t="s">
        <v>28</v>
      </c>
      <c r="G181" s="22" t="s">
        <v>93</v>
      </c>
      <c r="H181" s="35" t="s">
        <v>463</v>
      </c>
      <c r="I181" s="22" t="s">
        <v>448</v>
      </c>
      <c r="J181" s="35" t="s">
        <v>453</v>
      </c>
      <c r="K181" s="22" t="s">
        <v>464</v>
      </c>
      <c r="L181" s="21" t="s">
        <v>429</v>
      </c>
      <c r="M181" s="41"/>
      <c r="N181" s="119">
        <v>300</v>
      </c>
      <c r="O181" s="119">
        <v>300</v>
      </c>
      <c r="P181" s="300" t="s">
        <v>430</v>
      </c>
      <c r="Q181" s="301"/>
      <c r="R181" s="22"/>
    </row>
    <row r="182" spans="1:18" s="17" customFormat="1" ht="30" customHeight="1" x14ac:dyDescent="0.3">
      <c r="A182" s="100">
        <f t="shared" si="2"/>
        <v>177</v>
      </c>
      <c r="B182" s="103" t="s">
        <v>193</v>
      </c>
      <c r="C182" s="22" t="s">
        <v>422</v>
      </c>
      <c r="D182" s="22" t="s">
        <v>449</v>
      </c>
      <c r="E182" s="22" t="s">
        <v>450</v>
      </c>
      <c r="F182" s="22" t="s">
        <v>28</v>
      </c>
      <c r="G182" s="22" t="s">
        <v>93</v>
      </c>
      <c r="H182" s="35" t="s">
        <v>465</v>
      </c>
      <c r="I182" s="22" t="s">
        <v>437</v>
      </c>
      <c r="J182" s="35" t="s">
        <v>466</v>
      </c>
      <c r="K182" s="22" t="s">
        <v>464</v>
      </c>
      <c r="L182" s="21" t="s">
        <v>429</v>
      </c>
      <c r="M182" s="41"/>
      <c r="N182" s="119">
        <v>100</v>
      </c>
      <c r="O182" s="119">
        <v>100</v>
      </c>
      <c r="P182" s="300" t="s">
        <v>430</v>
      </c>
      <c r="Q182" s="301"/>
      <c r="R182" s="22"/>
    </row>
    <row r="183" spans="1:18" s="17" customFormat="1" ht="30" customHeight="1" x14ac:dyDescent="0.3">
      <c r="A183" s="100">
        <f t="shared" si="2"/>
        <v>178</v>
      </c>
      <c r="B183" s="103" t="s">
        <v>193</v>
      </c>
      <c r="C183" s="22" t="s">
        <v>422</v>
      </c>
      <c r="D183" s="22" t="s">
        <v>456</v>
      </c>
      <c r="E183" s="22" t="s">
        <v>457</v>
      </c>
      <c r="F183" s="22" t="s">
        <v>28</v>
      </c>
      <c r="G183" s="22" t="s">
        <v>93</v>
      </c>
      <c r="H183" s="35" t="s">
        <v>467</v>
      </c>
      <c r="I183" s="22" t="s">
        <v>468</v>
      </c>
      <c r="J183" s="35" t="s">
        <v>466</v>
      </c>
      <c r="K183" s="22" t="s">
        <v>464</v>
      </c>
      <c r="L183" s="21" t="s">
        <v>429</v>
      </c>
      <c r="M183" s="41"/>
      <c r="N183" s="119">
        <v>700</v>
      </c>
      <c r="O183" s="119">
        <v>700</v>
      </c>
      <c r="P183" s="300" t="s">
        <v>430</v>
      </c>
      <c r="Q183" s="301"/>
      <c r="R183" s="22"/>
    </row>
    <row r="184" spans="1:18" s="17" customFormat="1" ht="30" customHeight="1" x14ac:dyDescent="0.3">
      <c r="A184" s="100">
        <f t="shared" si="2"/>
        <v>179</v>
      </c>
      <c r="B184" s="103" t="s">
        <v>193</v>
      </c>
      <c r="C184" s="22" t="s">
        <v>422</v>
      </c>
      <c r="D184" s="22" t="s">
        <v>456</v>
      </c>
      <c r="E184" s="22" t="s">
        <v>457</v>
      </c>
      <c r="F184" s="22" t="s">
        <v>28</v>
      </c>
      <c r="G184" s="22" t="s">
        <v>93</v>
      </c>
      <c r="H184" s="35" t="s">
        <v>469</v>
      </c>
      <c r="I184" s="22" t="s">
        <v>470</v>
      </c>
      <c r="J184" s="35" t="s">
        <v>466</v>
      </c>
      <c r="K184" s="22" t="s">
        <v>464</v>
      </c>
      <c r="L184" s="21" t="s">
        <v>429</v>
      </c>
      <c r="M184" s="41"/>
      <c r="N184" s="119">
        <v>700</v>
      </c>
      <c r="O184" s="119">
        <v>700</v>
      </c>
      <c r="P184" s="300" t="s">
        <v>430</v>
      </c>
      <c r="Q184" s="301"/>
      <c r="R184" s="22"/>
    </row>
    <row r="185" spans="1:18" s="17" customFormat="1" ht="30" customHeight="1" x14ac:dyDescent="0.3">
      <c r="A185" s="100">
        <f t="shared" si="2"/>
        <v>180</v>
      </c>
      <c r="B185" s="103" t="s">
        <v>193</v>
      </c>
      <c r="C185" s="22" t="s">
        <v>422</v>
      </c>
      <c r="D185" s="22" t="s">
        <v>449</v>
      </c>
      <c r="E185" s="22" t="s">
        <v>450</v>
      </c>
      <c r="F185" s="22" t="s">
        <v>28</v>
      </c>
      <c r="G185" s="22" t="s">
        <v>93</v>
      </c>
      <c r="H185" s="35" t="s">
        <v>471</v>
      </c>
      <c r="I185" s="22" t="s">
        <v>472</v>
      </c>
      <c r="J185" s="35" t="s">
        <v>466</v>
      </c>
      <c r="K185" s="22" t="s">
        <v>464</v>
      </c>
      <c r="L185" s="21" t="s">
        <v>429</v>
      </c>
      <c r="M185" s="41"/>
      <c r="N185" s="119">
        <v>500</v>
      </c>
      <c r="O185" s="119">
        <v>500</v>
      </c>
      <c r="P185" s="300" t="s">
        <v>430</v>
      </c>
      <c r="Q185" s="301"/>
      <c r="R185" s="22"/>
    </row>
    <row r="186" spans="1:18" s="17" customFormat="1" ht="30" customHeight="1" x14ac:dyDescent="0.3">
      <c r="A186" s="100">
        <f t="shared" si="2"/>
        <v>181</v>
      </c>
      <c r="B186" s="103" t="s">
        <v>193</v>
      </c>
      <c r="C186" s="22" t="s">
        <v>422</v>
      </c>
      <c r="D186" s="22" t="s">
        <v>449</v>
      </c>
      <c r="E186" s="22" t="s">
        <v>457</v>
      </c>
      <c r="F186" s="22" t="s">
        <v>28</v>
      </c>
      <c r="G186" s="22" t="s">
        <v>93</v>
      </c>
      <c r="H186" s="35" t="s">
        <v>473</v>
      </c>
      <c r="I186" s="22" t="s">
        <v>474</v>
      </c>
      <c r="J186" s="35" t="s">
        <v>475</v>
      </c>
      <c r="K186" s="22" t="s">
        <v>464</v>
      </c>
      <c r="L186" s="21" t="s">
        <v>429</v>
      </c>
      <c r="M186" s="41"/>
      <c r="N186" s="119">
        <v>100</v>
      </c>
      <c r="O186" s="119">
        <v>100</v>
      </c>
      <c r="P186" s="300" t="s">
        <v>430</v>
      </c>
      <c r="Q186" s="301"/>
      <c r="R186" s="22"/>
    </row>
    <row r="187" spans="1:18" s="17" customFormat="1" ht="30" customHeight="1" x14ac:dyDescent="0.3">
      <c r="A187" s="100">
        <f t="shared" si="2"/>
        <v>182</v>
      </c>
      <c r="B187" s="103" t="s">
        <v>193</v>
      </c>
      <c r="C187" s="22" t="s">
        <v>422</v>
      </c>
      <c r="D187" s="22" t="s">
        <v>476</v>
      </c>
      <c r="E187" s="22" t="s">
        <v>477</v>
      </c>
      <c r="F187" s="22" t="s">
        <v>28</v>
      </c>
      <c r="G187" s="22" t="s">
        <v>93</v>
      </c>
      <c r="H187" s="35" t="s">
        <v>478</v>
      </c>
      <c r="I187" s="22" t="s">
        <v>479</v>
      </c>
      <c r="J187" s="22" t="s">
        <v>480</v>
      </c>
      <c r="K187" s="22" t="s">
        <v>435</v>
      </c>
      <c r="L187" s="21" t="s">
        <v>481</v>
      </c>
      <c r="M187" s="41"/>
      <c r="N187" s="45">
        <v>1911</v>
      </c>
      <c r="O187" s="45">
        <v>1911</v>
      </c>
      <c r="P187" s="300" t="s">
        <v>430</v>
      </c>
      <c r="Q187" s="301"/>
      <c r="R187" s="22"/>
    </row>
    <row r="188" spans="1:18" s="17" customFormat="1" ht="30" customHeight="1" x14ac:dyDescent="0.3">
      <c r="A188" s="100">
        <f t="shared" si="2"/>
        <v>183</v>
      </c>
      <c r="B188" s="103" t="s">
        <v>193</v>
      </c>
      <c r="C188" s="22" t="s">
        <v>422</v>
      </c>
      <c r="D188" s="22" t="s">
        <v>482</v>
      </c>
      <c r="E188" s="22" t="s">
        <v>483</v>
      </c>
      <c r="F188" s="22" t="s">
        <v>28</v>
      </c>
      <c r="G188" s="22" t="s">
        <v>93</v>
      </c>
      <c r="H188" s="35" t="s">
        <v>484</v>
      </c>
      <c r="I188" s="22" t="s">
        <v>485</v>
      </c>
      <c r="J188" s="35" t="s">
        <v>486</v>
      </c>
      <c r="K188" s="22" t="s">
        <v>487</v>
      </c>
      <c r="L188" s="21" t="s">
        <v>488</v>
      </c>
      <c r="M188" s="41"/>
      <c r="N188" s="45">
        <v>200</v>
      </c>
      <c r="O188" s="45">
        <v>200</v>
      </c>
      <c r="P188" s="300" t="s">
        <v>430</v>
      </c>
      <c r="Q188" s="301"/>
      <c r="R188" s="22"/>
    </row>
    <row r="189" spans="1:18" s="17" customFormat="1" ht="30" customHeight="1" x14ac:dyDescent="0.3">
      <c r="A189" s="100">
        <f t="shared" si="2"/>
        <v>184</v>
      </c>
      <c r="B189" s="103" t="s">
        <v>193</v>
      </c>
      <c r="C189" s="22" t="s">
        <v>422</v>
      </c>
      <c r="D189" s="22" t="s">
        <v>476</v>
      </c>
      <c r="E189" s="22" t="s">
        <v>477</v>
      </c>
      <c r="F189" s="22" t="s">
        <v>28</v>
      </c>
      <c r="G189" s="22" t="s">
        <v>93</v>
      </c>
      <c r="H189" s="35" t="s">
        <v>489</v>
      </c>
      <c r="I189" s="22" t="s">
        <v>490</v>
      </c>
      <c r="J189" s="35" t="s">
        <v>491</v>
      </c>
      <c r="K189" s="22" t="s">
        <v>487</v>
      </c>
      <c r="L189" s="21" t="s">
        <v>488</v>
      </c>
      <c r="M189" s="41"/>
      <c r="N189" s="45">
        <v>200</v>
      </c>
      <c r="O189" s="45">
        <v>200</v>
      </c>
      <c r="P189" s="300" t="s">
        <v>430</v>
      </c>
      <c r="Q189" s="301"/>
      <c r="R189" s="22"/>
    </row>
    <row r="190" spans="1:18" s="17" customFormat="1" ht="30" customHeight="1" x14ac:dyDescent="0.3">
      <c r="A190" s="100">
        <f t="shared" si="2"/>
        <v>185</v>
      </c>
      <c r="B190" s="103" t="s">
        <v>193</v>
      </c>
      <c r="C190" s="22" t="s">
        <v>422</v>
      </c>
      <c r="D190" s="22" t="s">
        <v>476</v>
      </c>
      <c r="E190" s="22" t="s">
        <v>477</v>
      </c>
      <c r="F190" s="22" t="s">
        <v>28</v>
      </c>
      <c r="G190" s="22" t="s">
        <v>93</v>
      </c>
      <c r="H190" s="35" t="s">
        <v>492</v>
      </c>
      <c r="I190" s="22" t="s">
        <v>479</v>
      </c>
      <c r="J190" s="35" t="s">
        <v>491</v>
      </c>
      <c r="K190" s="22" t="s">
        <v>487</v>
      </c>
      <c r="L190" s="21" t="s">
        <v>488</v>
      </c>
      <c r="M190" s="41"/>
      <c r="N190" s="45">
        <v>250</v>
      </c>
      <c r="O190" s="45">
        <v>250</v>
      </c>
      <c r="P190" s="300" t="s">
        <v>430</v>
      </c>
      <c r="Q190" s="301"/>
      <c r="R190" s="22"/>
    </row>
    <row r="191" spans="1:18" s="17" customFormat="1" ht="30" customHeight="1" x14ac:dyDescent="0.3">
      <c r="A191" s="100">
        <f t="shared" si="2"/>
        <v>186</v>
      </c>
      <c r="B191" s="103" t="s">
        <v>193</v>
      </c>
      <c r="C191" s="22" t="s">
        <v>422</v>
      </c>
      <c r="D191" s="22" t="s">
        <v>493</v>
      </c>
      <c r="E191" s="22" t="s">
        <v>494</v>
      </c>
      <c r="F191" s="22" t="s">
        <v>28</v>
      </c>
      <c r="G191" s="22" t="s">
        <v>93</v>
      </c>
      <c r="H191" s="22" t="s">
        <v>495</v>
      </c>
      <c r="I191" s="22" t="s">
        <v>496</v>
      </c>
      <c r="J191" s="22" t="s">
        <v>497</v>
      </c>
      <c r="K191" s="22" t="s">
        <v>42</v>
      </c>
      <c r="L191" s="22" t="s">
        <v>42</v>
      </c>
      <c r="M191" s="41"/>
      <c r="N191" s="45">
        <v>215</v>
      </c>
      <c r="O191" s="45">
        <v>215</v>
      </c>
      <c r="P191" s="300" t="s">
        <v>430</v>
      </c>
      <c r="Q191" s="301"/>
      <c r="R191" s="22"/>
    </row>
    <row r="192" spans="1:18" s="17" customFormat="1" ht="30" customHeight="1" x14ac:dyDescent="0.3">
      <c r="A192" s="100">
        <f t="shared" si="2"/>
        <v>187</v>
      </c>
      <c r="B192" s="103" t="s">
        <v>193</v>
      </c>
      <c r="C192" s="22" t="s">
        <v>422</v>
      </c>
      <c r="D192" s="22" t="s">
        <v>498</v>
      </c>
      <c r="E192" s="22" t="s">
        <v>499</v>
      </c>
      <c r="F192" s="22" t="s">
        <v>28</v>
      </c>
      <c r="G192" s="22" t="s">
        <v>93</v>
      </c>
      <c r="H192" s="22" t="s">
        <v>500</v>
      </c>
      <c r="I192" s="22" t="s">
        <v>501</v>
      </c>
      <c r="J192" s="22" t="s">
        <v>502</v>
      </c>
      <c r="K192" s="22" t="s">
        <v>42</v>
      </c>
      <c r="L192" s="22" t="s">
        <v>42</v>
      </c>
      <c r="M192" s="41"/>
      <c r="N192" s="45">
        <v>237</v>
      </c>
      <c r="O192" s="45">
        <v>237</v>
      </c>
      <c r="P192" s="300" t="s">
        <v>430</v>
      </c>
      <c r="Q192" s="301"/>
      <c r="R192" s="22"/>
    </row>
    <row r="193" spans="1:18" s="17" customFormat="1" ht="30" customHeight="1" x14ac:dyDescent="0.3">
      <c r="A193" s="100">
        <f t="shared" si="2"/>
        <v>188</v>
      </c>
      <c r="B193" s="103" t="s">
        <v>193</v>
      </c>
      <c r="C193" s="22" t="s">
        <v>422</v>
      </c>
      <c r="D193" s="22" t="s">
        <v>503</v>
      </c>
      <c r="E193" s="22" t="s">
        <v>504</v>
      </c>
      <c r="F193" s="22" t="s">
        <v>28</v>
      </c>
      <c r="G193" s="22" t="s">
        <v>93</v>
      </c>
      <c r="H193" s="22" t="s">
        <v>505</v>
      </c>
      <c r="I193" s="22" t="s">
        <v>230</v>
      </c>
      <c r="J193" s="22" t="s">
        <v>506</v>
      </c>
      <c r="K193" s="22" t="s">
        <v>42</v>
      </c>
      <c r="L193" s="22" t="s">
        <v>42</v>
      </c>
      <c r="M193" s="41"/>
      <c r="N193" s="45">
        <v>200</v>
      </c>
      <c r="O193" s="45">
        <v>200</v>
      </c>
      <c r="P193" s="300" t="s">
        <v>430</v>
      </c>
      <c r="Q193" s="301"/>
      <c r="R193" s="22"/>
    </row>
    <row r="194" spans="1:18" s="17" customFormat="1" ht="30" customHeight="1" x14ac:dyDescent="0.3">
      <c r="A194" s="100">
        <f t="shared" si="2"/>
        <v>189</v>
      </c>
      <c r="B194" s="103" t="s">
        <v>193</v>
      </c>
      <c r="C194" s="22" t="s">
        <v>422</v>
      </c>
      <c r="D194" s="22" t="s">
        <v>498</v>
      </c>
      <c r="E194" s="22" t="s">
        <v>499</v>
      </c>
      <c r="F194" s="22" t="s">
        <v>28</v>
      </c>
      <c r="G194" s="22" t="s">
        <v>93</v>
      </c>
      <c r="H194" s="22" t="s">
        <v>507</v>
      </c>
      <c r="I194" s="22" t="s">
        <v>508</v>
      </c>
      <c r="J194" s="22" t="s">
        <v>509</v>
      </c>
      <c r="K194" s="22" t="s">
        <v>42</v>
      </c>
      <c r="L194" s="22" t="s">
        <v>42</v>
      </c>
      <c r="M194" s="41"/>
      <c r="N194" s="45">
        <v>115</v>
      </c>
      <c r="O194" s="45">
        <v>115</v>
      </c>
      <c r="P194" s="300" t="s">
        <v>430</v>
      </c>
      <c r="Q194" s="301"/>
      <c r="R194" s="22"/>
    </row>
    <row r="195" spans="1:18" s="17" customFormat="1" ht="30" customHeight="1" x14ac:dyDescent="0.3">
      <c r="A195" s="100">
        <f t="shared" si="2"/>
        <v>190</v>
      </c>
      <c r="B195" s="103" t="s">
        <v>193</v>
      </c>
      <c r="C195" s="22" t="s">
        <v>422</v>
      </c>
      <c r="D195" s="22" t="s">
        <v>498</v>
      </c>
      <c r="E195" s="22" t="s">
        <v>499</v>
      </c>
      <c r="F195" s="22" t="s">
        <v>28</v>
      </c>
      <c r="G195" s="22" t="s">
        <v>93</v>
      </c>
      <c r="H195" s="22" t="s">
        <v>510</v>
      </c>
      <c r="I195" s="22" t="s">
        <v>511</v>
      </c>
      <c r="J195" s="22" t="s">
        <v>502</v>
      </c>
      <c r="K195" s="22" t="s">
        <v>42</v>
      </c>
      <c r="L195" s="22" t="s">
        <v>42</v>
      </c>
      <c r="M195" s="41"/>
      <c r="N195" s="45">
        <v>192</v>
      </c>
      <c r="O195" s="45">
        <v>192</v>
      </c>
      <c r="P195" s="300" t="s">
        <v>430</v>
      </c>
      <c r="Q195" s="301"/>
      <c r="R195" s="22"/>
    </row>
    <row r="196" spans="1:18" s="17" customFormat="1" ht="30" customHeight="1" x14ac:dyDescent="0.3">
      <c r="A196" s="100">
        <f t="shared" si="2"/>
        <v>191</v>
      </c>
      <c r="B196" s="103" t="s">
        <v>193</v>
      </c>
      <c r="C196" s="22" t="s">
        <v>422</v>
      </c>
      <c r="D196" s="22" t="s">
        <v>512</v>
      </c>
      <c r="E196" s="22" t="s">
        <v>513</v>
      </c>
      <c r="F196" s="22" t="s">
        <v>28</v>
      </c>
      <c r="G196" s="22" t="s">
        <v>93</v>
      </c>
      <c r="H196" s="22" t="s">
        <v>514</v>
      </c>
      <c r="I196" s="22" t="s">
        <v>515</v>
      </c>
      <c r="J196" s="22" t="s">
        <v>516</v>
      </c>
      <c r="K196" s="22" t="s">
        <v>42</v>
      </c>
      <c r="L196" s="22" t="s">
        <v>42</v>
      </c>
      <c r="M196" s="41"/>
      <c r="N196" s="45">
        <v>337</v>
      </c>
      <c r="O196" s="45">
        <v>337</v>
      </c>
      <c r="P196" s="300" t="s">
        <v>430</v>
      </c>
      <c r="Q196" s="301"/>
      <c r="R196" s="22"/>
    </row>
    <row r="197" spans="1:18" s="17" customFormat="1" ht="30" customHeight="1" x14ac:dyDescent="0.3">
      <c r="A197" s="100">
        <f t="shared" si="2"/>
        <v>192</v>
      </c>
      <c r="B197" s="103" t="s">
        <v>193</v>
      </c>
      <c r="C197" s="22" t="s">
        <v>422</v>
      </c>
      <c r="D197" s="22" t="s">
        <v>512</v>
      </c>
      <c r="E197" s="22" t="s">
        <v>513</v>
      </c>
      <c r="F197" s="22" t="s">
        <v>28</v>
      </c>
      <c r="G197" s="22" t="s">
        <v>93</v>
      </c>
      <c r="H197" s="22" t="s">
        <v>517</v>
      </c>
      <c r="I197" s="22" t="s">
        <v>240</v>
      </c>
      <c r="J197" s="22" t="s">
        <v>518</v>
      </c>
      <c r="K197" s="22" t="s">
        <v>42</v>
      </c>
      <c r="L197" s="22" t="s">
        <v>42</v>
      </c>
      <c r="M197" s="41"/>
      <c r="N197" s="45">
        <v>178</v>
      </c>
      <c r="O197" s="45">
        <v>178</v>
      </c>
      <c r="P197" s="300" t="s">
        <v>430</v>
      </c>
      <c r="Q197" s="301"/>
      <c r="R197" s="22"/>
    </row>
    <row r="198" spans="1:18" s="17" customFormat="1" ht="30" customHeight="1" x14ac:dyDescent="0.3">
      <c r="A198" s="100">
        <f t="shared" si="2"/>
        <v>193</v>
      </c>
      <c r="B198" s="101" t="s">
        <v>24</v>
      </c>
      <c r="C198" s="22" t="s">
        <v>519</v>
      </c>
      <c r="D198" s="22" t="s">
        <v>520</v>
      </c>
      <c r="E198" s="22" t="s">
        <v>521</v>
      </c>
      <c r="F198" s="22" t="s">
        <v>28</v>
      </c>
      <c r="G198" s="22" t="s">
        <v>93</v>
      </c>
      <c r="H198" s="35" t="s">
        <v>522</v>
      </c>
      <c r="I198" s="35" t="s">
        <v>523</v>
      </c>
      <c r="J198" s="22" t="s">
        <v>524</v>
      </c>
      <c r="K198" s="22" t="s">
        <v>525</v>
      </c>
      <c r="L198" s="22" t="s">
        <v>526</v>
      </c>
      <c r="M198" s="22"/>
      <c r="N198" s="120">
        <v>200</v>
      </c>
      <c r="O198" s="120">
        <v>200</v>
      </c>
      <c r="P198" s="22"/>
      <c r="Q198" s="22">
        <v>100</v>
      </c>
      <c r="R198" s="22"/>
    </row>
    <row r="199" spans="1:18" s="17" customFormat="1" ht="30" customHeight="1" x14ac:dyDescent="0.3">
      <c r="A199" s="100">
        <f t="shared" ref="A199:A224" si="3">ROW()-5</f>
        <v>194</v>
      </c>
      <c r="B199" s="101" t="s">
        <v>24</v>
      </c>
      <c r="C199" s="22" t="s">
        <v>519</v>
      </c>
      <c r="D199" s="22" t="s">
        <v>520</v>
      </c>
      <c r="E199" s="22" t="s">
        <v>521</v>
      </c>
      <c r="F199" s="22" t="s">
        <v>28</v>
      </c>
      <c r="G199" s="22" t="s">
        <v>93</v>
      </c>
      <c r="H199" s="35" t="s">
        <v>527</v>
      </c>
      <c r="I199" s="35" t="s">
        <v>528</v>
      </c>
      <c r="J199" s="22" t="s">
        <v>529</v>
      </c>
      <c r="K199" s="22" t="s">
        <v>525</v>
      </c>
      <c r="L199" s="22" t="s">
        <v>526</v>
      </c>
      <c r="M199" s="22"/>
      <c r="N199" s="120">
        <v>100</v>
      </c>
      <c r="O199" s="120">
        <v>100</v>
      </c>
      <c r="P199" s="22"/>
      <c r="Q199" s="22">
        <v>100</v>
      </c>
      <c r="R199" s="22"/>
    </row>
    <row r="200" spans="1:18" s="17" customFormat="1" ht="30" customHeight="1" x14ac:dyDescent="0.3">
      <c r="A200" s="100">
        <f t="shared" si="3"/>
        <v>195</v>
      </c>
      <c r="B200" s="101" t="s">
        <v>24</v>
      </c>
      <c r="C200" s="22" t="s">
        <v>519</v>
      </c>
      <c r="D200" s="22" t="s">
        <v>530</v>
      </c>
      <c r="E200" s="22" t="s">
        <v>531</v>
      </c>
      <c r="F200" s="22" t="s">
        <v>28</v>
      </c>
      <c r="G200" s="22" t="s">
        <v>93</v>
      </c>
      <c r="H200" s="35" t="s">
        <v>532</v>
      </c>
      <c r="I200" s="35" t="s">
        <v>533</v>
      </c>
      <c r="J200" s="22" t="s">
        <v>534</v>
      </c>
      <c r="K200" s="22" t="s">
        <v>525</v>
      </c>
      <c r="L200" s="22" t="s">
        <v>526</v>
      </c>
      <c r="M200" s="22"/>
      <c r="N200" s="120">
        <v>100</v>
      </c>
      <c r="O200" s="120">
        <v>100</v>
      </c>
      <c r="P200" s="22"/>
      <c r="Q200" s="22">
        <v>100</v>
      </c>
      <c r="R200" s="22"/>
    </row>
    <row r="201" spans="1:18" s="17" customFormat="1" ht="30" customHeight="1" x14ac:dyDescent="0.3">
      <c r="A201" s="100">
        <f t="shared" si="3"/>
        <v>196</v>
      </c>
      <c r="B201" s="101" t="s">
        <v>24</v>
      </c>
      <c r="C201" s="22" t="s">
        <v>519</v>
      </c>
      <c r="D201" s="22" t="s">
        <v>530</v>
      </c>
      <c r="E201" s="22" t="s">
        <v>531</v>
      </c>
      <c r="F201" s="22" t="s">
        <v>28</v>
      </c>
      <c r="G201" s="22" t="s">
        <v>93</v>
      </c>
      <c r="H201" s="35" t="s">
        <v>535</v>
      </c>
      <c r="I201" s="35" t="s">
        <v>536</v>
      </c>
      <c r="J201" s="22" t="s">
        <v>537</v>
      </c>
      <c r="K201" s="22" t="s">
        <v>538</v>
      </c>
      <c r="L201" s="22" t="s">
        <v>539</v>
      </c>
      <c r="M201" s="22"/>
      <c r="N201" s="45">
        <v>390</v>
      </c>
      <c r="O201" s="45">
        <v>390</v>
      </c>
      <c r="P201" s="28"/>
      <c r="Q201" s="22">
        <v>100</v>
      </c>
      <c r="R201" s="22"/>
    </row>
    <row r="202" spans="1:18" s="17" customFormat="1" ht="30" customHeight="1" x14ac:dyDescent="0.3">
      <c r="A202" s="100">
        <f t="shared" si="3"/>
        <v>197</v>
      </c>
      <c r="B202" s="101" t="s">
        <v>24</v>
      </c>
      <c r="C202" s="22" t="s">
        <v>519</v>
      </c>
      <c r="D202" s="22" t="s">
        <v>520</v>
      </c>
      <c r="E202" s="22" t="s">
        <v>521</v>
      </c>
      <c r="F202" s="22" t="s">
        <v>28</v>
      </c>
      <c r="G202" s="22" t="s">
        <v>93</v>
      </c>
      <c r="H202" s="35" t="s">
        <v>540</v>
      </c>
      <c r="I202" s="35" t="s">
        <v>541</v>
      </c>
      <c r="J202" s="22" t="s">
        <v>542</v>
      </c>
      <c r="K202" s="22" t="s">
        <v>538</v>
      </c>
      <c r="L202" s="22" t="s">
        <v>539</v>
      </c>
      <c r="M202" s="22"/>
      <c r="N202" s="120">
        <v>260</v>
      </c>
      <c r="O202" s="120">
        <v>260</v>
      </c>
      <c r="P202" s="22"/>
      <c r="Q202" s="22">
        <v>100</v>
      </c>
      <c r="R202" s="22"/>
    </row>
    <row r="203" spans="1:18" s="17" customFormat="1" ht="30" customHeight="1" x14ac:dyDescent="0.3">
      <c r="A203" s="100">
        <f t="shared" si="3"/>
        <v>198</v>
      </c>
      <c r="B203" s="101" t="s">
        <v>24</v>
      </c>
      <c r="C203" s="22" t="s">
        <v>519</v>
      </c>
      <c r="D203" s="22" t="s">
        <v>520</v>
      </c>
      <c r="E203" s="22" t="s">
        <v>521</v>
      </c>
      <c r="F203" s="22" t="s">
        <v>28</v>
      </c>
      <c r="G203" s="22" t="s">
        <v>93</v>
      </c>
      <c r="H203" s="35" t="s">
        <v>543</v>
      </c>
      <c r="I203" s="35" t="s">
        <v>544</v>
      </c>
      <c r="J203" s="22" t="s">
        <v>427</v>
      </c>
      <c r="K203" s="22" t="s">
        <v>538</v>
      </c>
      <c r="L203" s="22" t="s">
        <v>539</v>
      </c>
      <c r="M203" s="22"/>
      <c r="N203" s="45">
        <v>150</v>
      </c>
      <c r="O203" s="45">
        <v>150</v>
      </c>
      <c r="P203" s="28"/>
      <c r="Q203" s="22">
        <v>100</v>
      </c>
      <c r="R203" s="22"/>
    </row>
    <row r="204" spans="1:18" s="17" customFormat="1" ht="30" customHeight="1" x14ac:dyDescent="0.3">
      <c r="A204" s="100">
        <f t="shared" si="3"/>
        <v>199</v>
      </c>
      <c r="B204" s="101" t="s">
        <v>24</v>
      </c>
      <c r="C204" s="22" t="s">
        <v>519</v>
      </c>
      <c r="D204" s="22" t="s">
        <v>545</v>
      </c>
      <c r="E204" s="22" t="s">
        <v>546</v>
      </c>
      <c r="F204" s="22" t="s">
        <v>28</v>
      </c>
      <c r="G204" s="22" t="s">
        <v>93</v>
      </c>
      <c r="H204" s="35" t="s">
        <v>547</v>
      </c>
      <c r="I204" s="22" t="s">
        <v>548</v>
      </c>
      <c r="J204" s="22" t="s">
        <v>549</v>
      </c>
      <c r="K204" s="22" t="s">
        <v>525</v>
      </c>
      <c r="L204" s="22" t="s">
        <v>526</v>
      </c>
      <c r="M204" s="22"/>
      <c r="N204" s="45">
        <f>O204</f>
        <v>450</v>
      </c>
      <c r="O204" s="45">
        <v>450</v>
      </c>
      <c r="P204" s="28"/>
      <c r="Q204" s="28">
        <v>100</v>
      </c>
      <c r="R204" s="22"/>
    </row>
    <row r="205" spans="1:18" s="17" customFormat="1" ht="30" customHeight="1" x14ac:dyDescent="0.3">
      <c r="A205" s="100">
        <f t="shared" si="3"/>
        <v>200</v>
      </c>
      <c r="B205" s="101" t="s">
        <v>24</v>
      </c>
      <c r="C205" s="22" t="s">
        <v>519</v>
      </c>
      <c r="D205" s="22" t="s">
        <v>545</v>
      </c>
      <c r="E205" s="22" t="s">
        <v>546</v>
      </c>
      <c r="F205" s="22" t="s">
        <v>28</v>
      </c>
      <c r="G205" s="22" t="s">
        <v>93</v>
      </c>
      <c r="H205" s="35" t="s">
        <v>550</v>
      </c>
      <c r="I205" s="22" t="s">
        <v>551</v>
      </c>
      <c r="J205" s="31" t="s">
        <v>552</v>
      </c>
      <c r="K205" s="22" t="s">
        <v>525</v>
      </c>
      <c r="L205" s="22" t="s">
        <v>526</v>
      </c>
      <c r="M205" s="22"/>
      <c r="N205" s="45">
        <f t="shared" ref="N205:N206" si="4">O205</f>
        <v>150</v>
      </c>
      <c r="O205" s="45">
        <v>150</v>
      </c>
      <c r="P205" s="28"/>
      <c r="Q205" s="28">
        <v>100</v>
      </c>
      <c r="R205" s="22"/>
    </row>
    <row r="206" spans="1:18" s="17" customFormat="1" ht="30" customHeight="1" x14ac:dyDescent="0.3">
      <c r="A206" s="100">
        <f t="shared" si="3"/>
        <v>201</v>
      </c>
      <c r="B206" s="101" t="s">
        <v>24</v>
      </c>
      <c r="C206" s="22" t="s">
        <v>519</v>
      </c>
      <c r="D206" s="22" t="s">
        <v>545</v>
      </c>
      <c r="E206" s="22" t="s">
        <v>546</v>
      </c>
      <c r="F206" s="22" t="s">
        <v>28</v>
      </c>
      <c r="G206" s="22" t="s">
        <v>93</v>
      </c>
      <c r="H206" s="35" t="s">
        <v>553</v>
      </c>
      <c r="I206" s="22" t="s">
        <v>554</v>
      </c>
      <c r="J206" s="31" t="s">
        <v>555</v>
      </c>
      <c r="K206" s="22" t="s">
        <v>525</v>
      </c>
      <c r="L206" s="22" t="s">
        <v>526</v>
      </c>
      <c r="M206" s="22"/>
      <c r="N206" s="45">
        <f t="shared" si="4"/>
        <v>200</v>
      </c>
      <c r="O206" s="45">
        <v>200</v>
      </c>
      <c r="P206" s="28"/>
      <c r="Q206" s="28">
        <v>100</v>
      </c>
      <c r="R206" s="22"/>
    </row>
    <row r="207" spans="1:18" s="17" customFormat="1" ht="30" customHeight="1" x14ac:dyDescent="0.3">
      <c r="A207" s="100">
        <f t="shared" si="3"/>
        <v>202</v>
      </c>
      <c r="B207" s="18" t="s">
        <v>24</v>
      </c>
      <c r="C207" s="22" t="s">
        <v>519</v>
      </c>
      <c r="D207" s="22" t="s">
        <v>556</v>
      </c>
      <c r="E207" s="22" t="s">
        <v>557</v>
      </c>
      <c r="F207" s="22" t="s">
        <v>37</v>
      </c>
      <c r="G207" s="22" t="s">
        <v>93</v>
      </c>
      <c r="H207" s="35" t="s">
        <v>558</v>
      </c>
      <c r="I207" s="22" t="s">
        <v>559</v>
      </c>
      <c r="J207" s="22" t="s">
        <v>560</v>
      </c>
      <c r="K207" s="22" t="s">
        <v>561</v>
      </c>
      <c r="L207" s="22" t="s">
        <v>562</v>
      </c>
      <c r="M207" s="22" t="s">
        <v>563</v>
      </c>
      <c r="N207" s="45">
        <v>1647</v>
      </c>
      <c r="O207" s="45">
        <v>500</v>
      </c>
      <c r="P207" s="28"/>
      <c r="Q207" s="28"/>
      <c r="R207" s="22" t="s">
        <v>564</v>
      </c>
    </row>
    <row r="208" spans="1:18" s="17" customFormat="1" ht="30.75" customHeight="1" x14ac:dyDescent="0.3">
      <c r="A208" s="100">
        <f t="shared" si="3"/>
        <v>203</v>
      </c>
      <c r="B208" s="18" t="s">
        <v>24</v>
      </c>
      <c r="C208" s="22" t="s">
        <v>519</v>
      </c>
      <c r="D208" s="22" t="s">
        <v>565</v>
      </c>
      <c r="E208" s="22" t="s">
        <v>566</v>
      </c>
      <c r="F208" s="22" t="s">
        <v>28</v>
      </c>
      <c r="G208" s="22" t="s">
        <v>93</v>
      </c>
      <c r="H208" s="35" t="s">
        <v>567</v>
      </c>
      <c r="I208" s="22" t="s">
        <v>568</v>
      </c>
      <c r="J208" s="22" t="s">
        <v>569</v>
      </c>
      <c r="K208" s="22" t="s">
        <v>561</v>
      </c>
      <c r="L208" s="22" t="s">
        <v>562</v>
      </c>
      <c r="M208" s="22" t="s">
        <v>563</v>
      </c>
      <c r="N208" s="45">
        <v>957</v>
      </c>
      <c r="O208" s="45">
        <v>545</v>
      </c>
      <c r="P208" s="28"/>
      <c r="Q208" s="28"/>
      <c r="R208" s="22" t="s">
        <v>564</v>
      </c>
    </row>
    <row r="209" spans="1:18" s="17" customFormat="1" ht="33.75" customHeight="1" x14ac:dyDescent="0.3">
      <c r="A209" s="100">
        <f t="shared" si="3"/>
        <v>204</v>
      </c>
      <c r="B209" s="18" t="s">
        <v>24</v>
      </c>
      <c r="C209" s="22" t="s">
        <v>519</v>
      </c>
      <c r="D209" s="22" t="s">
        <v>570</v>
      </c>
      <c r="E209" s="22" t="s">
        <v>571</v>
      </c>
      <c r="F209" s="22" t="s">
        <v>28</v>
      </c>
      <c r="G209" s="22" t="s">
        <v>93</v>
      </c>
      <c r="H209" s="35" t="s">
        <v>572</v>
      </c>
      <c r="I209" s="22" t="s">
        <v>573</v>
      </c>
      <c r="J209" s="22" t="s">
        <v>574</v>
      </c>
      <c r="K209" s="22" t="s">
        <v>575</v>
      </c>
      <c r="L209" s="22" t="s">
        <v>562</v>
      </c>
      <c r="M209" s="22" t="s">
        <v>563</v>
      </c>
      <c r="N209" s="45">
        <v>2539</v>
      </c>
      <c r="O209" s="45">
        <v>1486</v>
      </c>
      <c r="P209" s="28"/>
      <c r="Q209" s="28"/>
      <c r="R209" s="22" t="s">
        <v>564</v>
      </c>
    </row>
    <row r="210" spans="1:18" s="17" customFormat="1" ht="26.25" customHeight="1" x14ac:dyDescent="0.3">
      <c r="A210" s="100">
        <f t="shared" si="3"/>
        <v>205</v>
      </c>
      <c r="B210" s="18" t="s">
        <v>24</v>
      </c>
      <c r="C210" s="22" t="s">
        <v>519</v>
      </c>
      <c r="D210" s="22" t="s">
        <v>570</v>
      </c>
      <c r="E210" s="22" t="s">
        <v>571</v>
      </c>
      <c r="F210" s="22" t="s">
        <v>28</v>
      </c>
      <c r="G210" s="22" t="s">
        <v>93</v>
      </c>
      <c r="H210" s="35" t="s">
        <v>576</v>
      </c>
      <c r="I210" s="22" t="s">
        <v>577</v>
      </c>
      <c r="J210" s="22" t="s">
        <v>578</v>
      </c>
      <c r="K210" s="22" t="s">
        <v>579</v>
      </c>
      <c r="L210" s="22" t="s">
        <v>562</v>
      </c>
      <c r="M210" s="22"/>
      <c r="N210" s="45">
        <v>1950</v>
      </c>
      <c r="O210" s="45"/>
      <c r="P210" s="28"/>
      <c r="Q210" s="28"/>
      <c r="R210" s="22" t="s">
        <v>580</v>
      </c>
    </row>
    <row r="211" spans="1:18" s="17" customFormat="1" ht="28.5" customHeight="1" x14ac:dyDescent="0.3">
      <c r="A211" s="100">
        <f t="shared" si="3"/>
        <v>206</v>
      </c>
      <c r="B211" s="18" t="s">
        <v>24</v>
      </c>
      <c r="C211" s="22" t="s">
        <v>519</v>
      </c>
      <c r="D211" s="22" t="s">
        <v>556</v>
      </c>
      <c r="E211" s="22" t="s">
        <v>557</v>
      </c>
      <c r="F211" s="22" t="s">
        <v>28</v>
      </c>
      <c r="G211" s="22" t="s">
        <v>93</v>
      </c>
      <c r="H211" s="35" t="s">
        <v>581</v>
      </c>
      <c r="I211" s="22" t="s">
        <v>582</v>
      </c>
      <c r="J211" s="22" t="s">
        <v>583</v>
      </c>
      <c r="K211" s="22" t="s">
        <v>584</v>
      </c>
      <c r="L211" s="22" t="s">
        <v>562</v>
      </c>
      <c r="M211" s="22" t="s">
        <v>585</v>
      </c>
      <c r="N211" s="45">
        <v>120</v>
      </c>
      <c r="O211" s="45">
        <v>120</v>
      </c>
      <c r="P211" s="28">
        <v>0</v>
      </c>
      <c r="Q211" s="28">
        <v>100</v>
      </c>
      <c r="R211" s="22" t="s">
        <v>564</v>
      </c>
    </row>
    <row r="212" spans="1:18" s="17" customFormat="1" ht="30" customHeight="1" x14ac:dyDescent="0.3">
      <c r="A212" s="100">
        <f t="shared" si="3"/>
        <v>207</v>
      </c>
      <c r="B212" s="18" t="s">
        <v>24</v>
      </c>
      <c r="C212" s="21" t="s">
        <v>519</v>
      </c>
      <c r="D212" s="21" t="s">
        <v>586</v>
      </c>
      <c r="E212" s="21" t="s">
        <v>587</v>
      </c>
      <c r="F212" s="21" t="s">
        <v>28</v>
      </c>
      <c r="G212" s="21" t="s">
        <v>588</v>
      </c>
      <c r="H212" s="21" t="s">
        <v>589</v>
      </c>
      <c r="I212" s="21" t="s">
        <v>590</v>
      </c>
      <c r="J212" s="25" t="s">
        <v>591</v>
      </c>
      <c r="K212" s="25" t="s">
        <v>264</v>
      </c>
      <c r="L212" s="21" t="s">
        <v>264</v>
      </c>
      <c r="M212" s="21" t="s">
        <v>353</v>
      </c>
      <c r="N212" s="42">
        <v>1600</v>
      </c>
      <c r="O212" s="42">
        <v>1600</v>
      </c>
      <c r="P212" s="28" t="s">
        <v>74</v>
      </c>
      <c r="Q212" s="26">
        <v>100</v>
      </c>
      <c r="R212" s="25" t="s">
        <v>592</v>
      </c>
    </row>
    <row r="213" spans="1:18" s="17" customFormat="1" ht="30" customHeight="1" x14ac:dyDescent="0.3">
      <c r="A213" s="100">
        <f t="shared" si="3"/>
        <v>208</v>
      </c>
      <c r="B213" s="18" t="s">
        <v>24</v>
      </c>
      <c r="C213" s="21" t="s">
        <v>519</v>
      </c>
      <c r="D213" s="22" t="s">
        <v>593</v>
      </c>
      <c r="E213" s="22" t="s">
        <v>594</v>
      </c>
      <c r="F213" s="21" t="s">
        <v>28</v>
      </c>
      <c r="G213" s="21" t="s">
        <v>588</v>
      </c>
      <c r="H213" s="22" t="s">
        <v>595</v>
      </c>
      <c r="I213" s="21" t="s">
        <v>596</v>
      </c>
      <c r="J213" s="25" t="s">
        <v>591</v>
      </c>
      <c r="K213" s="25" t="s">
        <v>264</v>
      </c>
      <c r="L213" s="21" t="s">
        <v>264</v>
      </c>
      <c r="M213" s="21" t="s">
        <v>353</v>
      </c>
      <c r="N213" s="45">
        <v>1157</v>
      </c>
      <c r="O213" s="45">
        <v>1157</v>
      </c>
      <c r="P213" s="28" t="s">
        <v>74</v>
      </c>
      <c r="Q213" s="26">
        <v>100</v>
      </c>
      <c r="R213" s="25" t="s">
        <v>592</v>
      </c>
    </row>
    <row r="214" spans="1:18" s="17" customFormat="1" ht="30" customHeight="1" x14ac:dyDescent="0.3">
      <c r="A214" s="100">
        <f t="shared" si="3"/>
        <v>209</v>
      </c>
      <c r="B214" s="18" t="s">
        <v>24</v>
      </c>
      <c r="C214" s="21" t="s">
        <v>519</v>
      </c>
      <c r="D214" s="21" t="s">
        <v>586</v>
      </c>
      <c r="E214" s="21" t="s">
        <v>587</v>
      </c>
      <c r="F214" s="21" t="s">
        <v>28</v>
      </c>
      <c r="G214" s="21" t="s">
        <v>588</v>
      </c>
      <c r="H214" s="22" t="s">
        <v>597</v>
      </c>
      <c r="I214" s="22" t="s">
        <v>598</v>
      </c>
      <c r="J214" s="25" t="s">
        <v>591</v>
      </c>
      <c r="K214" s="25" t="s">
        <v>264</v>
      </c>
      <c r="L214" s="21" t="s">
        <v>264</v>
      </c>
      <c r="M214" s="21" t="s">
        <v>353</v>
      </c>
      <c r="N214" s="45">
        <v>2759</v>
      </c>
      <c r="O214" s="45">
        <v>2759</v>
      </c>
      <c r="P214" s="28" t="s">
        <v>74</v>
      </c>
      <c r="Q214" s="26">
        <v>100</v>
      </c>
      <c r="R214" s="25" t="s">
        <v>592</v>
      </c>
    </row>
    <row r="215" spans="1:18" s="17" customFormat="1" ht="30" customHeight="1" x14ac:dyDescent="0.3">
      <c r="A215" s="100">
        <f t="shared" si="3"/>
        <v>210</v>
      </c>
      <c r="B215" s="18" t="s">
        <v>24</v>
      </c>
      <c r="C215" s="21" t="s">
        <v>519</v>
      </c>
      <c r="D215" s="22" t="s">
        <v>593</v>
      </c>
      <c r="E215" s="22" t="s">
        <v>594</v>
      </c>
      <c r="F215" s="21" t="s">
        <v>28</v>
      </c>
      <c r="G215" s="21" t="s">
        <v>588</v>
      </c>
      <c r="H215" s="22" t="s">
        <v>599</v>
      </c>
      <c r="I215" s="22" t="s">
        <v>600</v>
      </c>
      <c r="J215" s="35" t="s">
        <v>601</v>
      </c>
      <c r="K215" s="25" t="s">
        <v>344</v>
      </c>
      <c r="L215" s="25" t="s">
        <v>264</v>
      </c>
      <c r="M215" s="22" t="s">
        <v>602</v>
      </c>
      <c r="N215" s="45">
        <v>537</v>
      </c>
      <c r="O215" s="45">
        <v>537</v>
      </c>
      <c r="P215" s="28" t="s">
        <v>74</v>
      </c>
      <c r="Q215" s="26">
        <v>100</v>
      </c>
      <c r="R215" s="25" t="s">
        <v>592</v>
      </c>
    </row>
    <row r="216" spans="1:18" s="17" customFormat="1" ht="30" customHeight="1" x14ac:dyDescent="0.3">
      <c r="A216" s="100">
        <f t="shared" si="3"/>
        <v>211</v>
      </c>
      <c r="B216" s="18" t="s">
        <v>24</v>
      </c>
      <c r="C216" s="21" t="s">
        <v>519</v>
      </c>
      <c r="D216" s="21" t="s">
        <v>586</v>
      </c>
      <c r="E216" s="21" t="s">
        <v>587</v>
      </c>
      <c r="F216" s="21" t="s">
        <v>28</v>
      </c>
      <c r="G216" s="21" t="s">
        <v>588</v>
      </c>
      <c r="H216" s="22" t="s">
        <v>603</v>
      </c>
      <c r="I216" s="22" t="s">
        <v>604</v>
      </c>
      <c r="J216" s="35" t="s">
        <v>605</v>
      </c>
      <c r="K216" s="25" t="s">
        <v>344</v>
      </c>
      <c r="L216" s="25" t="s">
        <v>264</v>
      </c>
      <c r="M216" s="22" t="s">
        <v>352</v>
      </c>
      <c r="N216" s="45">
        <v>174</v>
      </c>
      <c r="O216" s="45">
        <v>174</v>
      </c>
      <c r="P216" s="28" t="s">
        <v>74</v>
      </c>
      <c r="Q216" s="26">
        <v>100</v>
      </c>
      <c r="R216" s="25" t="s">
        <v>592</v>
      </c>
    </row>
    <row r="217" spans="1:18" s="17" customFormat="1" ht="30" customHeight="1" x14ac:dyDescent="0.3">
      <c r="A217" s="100">
        <f t="shared" si="3"/>
        <v>212</v>
      </c>
      <c r="B217" s="18" t="s">
        <v>24</v>
      </c>
      <c r="C217" s="21" t="s">
        <v>519</v>
      </c>
      <c r="D217" s="22" t="s">
        <v>593</v>
      </c>
      <c r="E217" s="22" t="s">
        <v>594</v>
      </c>
      <c r="F217" s="21" t="s">
        <v>28</v>
      </c>
      <c r="G217" s="21" t="s">
        <v>588</v>
      </c>
      <c r="H217" s="22" t="s">
        <v>606</v>
      </c>
      <c r="I217" s="22" t="s">
        <v>607</v>
      </c>
      <c r="J217" s="35" t="s">
        <v>608</v>
      </c>
      <c r="K217" s="25" t="s">
        <v>344</v>
      </c>
      <c r="L217" s="25" t="s">
        <v>264</v>
      </c>
      <c r="M217" s="22" t="s">
        <v>352</v>
      </c>
      <c r="N217" s="45">
        <v>142</v>
      </c>
      <c r="O217" s="45">
        <v>142</v>
      </c>
      <c r="P217" s="28" t="s">
        <v>74</v>
      </c>
      <c r="Q217" s="26">
        <v>100</v>
      </c>
      <c r="R217" s="25" t="s">
        <v>592</v>
      </c>
    </row>
    <row r="218" spans="1:18" s="17" customFormat="1" ht="30" customHeight="1" x14ac:dyDescent="0.3">
      <c r="A218" s="100">
        <f t="shared" si="3"/>
        <v>213</v>
      </c>
      <c r="B218" s="18" t="s">
        <v>24</v>
      </c>
      <c r="C218" s="21" t="s">
        <v>519</v>
      </c>
      <c r="D218" s="22" t="s">
        <v>593</v>
      </c>
      <c r="E218" s="22" t="s">
        <v>594</v>
      </c>
      <c r="F218" s="21" t="s">
        <v>28</v>
      </c>
      <c r="G218" s="21" t="s">
        <v>588</v>
      </c>
      <c r="H218" s="22" t="s">
        <v>609</v>
      </c>
      <c r="I218" s="22" t="s">
        <v>610</v>
      </c>
      <c r="J218" s="35" t="s">
        <v>611</v>
      </c>
      <c r="K218" s="25" t="s">
        <v>344</v>
      </c>
      <c r="L218" s="25" t="s">
        <v>264</v>
      </c>
      <c r="M218" s="22" t="s">
        <v>352</v>
      </c>
      <c r="N218" s="45">
        <v>402</v>
      </c>
      <c r="O218" s="45">
        <v>402</v>
      </c>
      <c r="P218" s="28" t="s">
        <v>74</v>
      </c>
      <c r="Q218" s="26">
        <v>100</v>
      </c>
      <c r="R218" s="25" t="s">
        <v>592</v>
      </c>
    </row>
    <row r="219" spans="1:18" s="17" customFormat="1" ht="30" customHeight="1" x14ac:dyDescent="0.3">
      <c r="A219" s="100">
        <f t="shared" si="3"/>
        <v>214</v>
      </c>
      <c r="B219" s="18" t="s">
        <v>24</v>
      </c>
      <c r="C219" s="21" t="s">
        <v>519</v>
      </c>
      <c r="D219" s="22" t="s">
        <v>593</v>
      </c>
      <c r="E219" s="22" t="s">
        <v>594</v>
      </c>
      <c r="F219" s="21" t="s">
        <v>28</v>
      </c>
      <c r="G219" s="21" t="s">
        <v>588</v>
      </c>
      <c r="H219" s="22" t="s">
        <v>612</v>
      </c>
      <c r="I219" s="22" t="s">
        <v>613</v>
      </c>
      <c r="J219" s="35" t="s">
        <v>614</v>
      </c>
      <c r="K219" s="25" t="s">
        <v>344</v>
      </c>
      <c r="L219" s="25" t="s">
        <v>264</v>
      </c>
      <c r="M219" s="22" t="s">
        <v>352</v>
      </c>
      <c r="N219" s="45">
        <v>297</v>
      </c>
      <c r="O219" s="45">
        <v>297</v>
      </c>
      <c r="P219" s="28" t="s">
        <v>74</v>
      </c>
      <c r="Q219" s="26">
        <v>100</v>
      </c>
      <c r="R219" s="25" t="s">
        <v>592</v>
      </c>
    </row>
    <row r="220" spans="1:18" s="17" customFormat="1" ht="30" customHeight="1" x14ac:dyDescent="0.3">
      <c r="A220" s="100">
        <f t="shared" si="3"/>
        <v>215</v>
      </c>
      <c r="B220" s="18" t="s">
        <v>24</v>
      </c>
      <c r="C220" s="21" t="s">
        <v>519</v>
      </c>
      <c r="D220" s="21" t="s">
        <v>586</v>
      </c>
      <c r="E220" s="21" t="s">
        <v>587</v>
      </c>
      <c r="F220" s="21" t="s">
        <v>28</v>
      </c>
      <c r="G220" s="21" t="s">
        <v>588</v>
      </c>
      <c r="H220" s="22" t="s">
        <v>615</v>
      </c>
      <c r="I220" s="22" t="s">
        <v>616</v>
      </c>
      <c r="J220" s="35" t="s">
        <v>617</v>
      </c>
      <c r="K220" s="25" t="s">
        <v>344</v>
      </c>
      <c r="L220" s="25" t="s">
        <v>264</v>
      </c>
      <c r="M220" s="22" t="s">
        <v>352</v>
      </c>
      <c r="N220" s="45">
        <v>118</v>
      </c>
      <c r="O220" s="45">
        <v>118</v>
      </c>
      <c r="P220" s="28" t="s">
        <v>74</v>
      </c>
      <c r="Q220" s="26">
        <v>100</v>
      </c>
      <c r="R220" s="25" t="s">
        <v>592</v>
      </c>
    </row>
    <row r="221" spans="1:18" s="17" customFormat="1" ht="30" customHeight="1" x14ac:dyDescent="0.3">
      <c r="A221" s="100">
        <f t="shared" si="3"/>
        <v>216</v>
      </c>
      <c r="B221" s="101" t="s">
        <v>193</v>
      </c>
      <c r="C221" s="22" t="s">
        <v>618</v>
      </c>
      <c r="D221" s="22" t="s">
        <v>619</v>
      </c>
      <c r="E221" s="22" t="s">
        <v>620</v>
      </c>
      <c r="F221" s="22" t="s">
        <v>28</v>
      </c>
      <c r="G221" s="22" t="s">
        <v>621</v>
      </c>
      <c r="H221" s="22" t="s">
        <v>622</v>
      </c>
      <c r="I221" s="22" t="s">
        <v>623</v>
      </c>
      <c r="J221" s="22" t="s">
        <v>624</v>
      </c>
      <c r="K221" s="22" t="s">
        <v>137</v>
      </c>
      <c r="L221" s="22" t="s">
        <v>625</v>
      </c>
      <c r="M221" s="22" t="s">
        <v>626</v>
      </c>
      <c r="N221" s="45">
        <v>463</v>
      </c>
      <c r="O221" s="45">
        <v>463</v>
      </c>
      <c r="P221" s="66" t="s">
        <v>74</v>
      </c>
      <c r="Q221" s="66" t="s">
        <v>74</v>
      </c>
      <c r="R221" s="22"/>
    </row>
    <row r="222" spans="1:18" s="17" customFormat="1" ht="30" customHeight="1" x14ac:dyDescent="0.3">
      <c r="A222" s="100">
        <f t="shared" si="3"/>
        <v>217</v>
      </c>
      <c r="B222" s="101" t="s">
        <v>193</v>
      </c>
      <c r="C222" s="22" t="s">
        <v>618</v>
      </c>
      <c r="D222" s="22" t="s">
        <v>619</v>
      </c>
      <c r="E222" s="22" t="s">
        <v>627</v>
      </c>
      <c r="F222" s="22" t="s">
        <v>312</v>
      </c>
      <c r="G222" s="22" t="s">
        <v>628</v>
      </c>
      <c r="H222" s="22" t="s">
        <v>629</v>
      </c>
      <c r="I222" s="22" t="s">
        <v>630</v>
      </c>
      <c r="J222" s="22" t="s">
        <v>631</v>
      </c>
      <c r="K222" s="22" t="s">
        <v>632</v>
      </c>
      <c r="L222" s="22" t="s">
        <v>625</v>
      </c>
      <c r="M222" s="22" t="s">
        <v>626</v>
      </c>
      <c r="N222" s="45">
        <v>150</v>
      </c>
      <c r="O222" s="45">
        <v>150</v>
      </c>
      <c r="P222" s="66" t="s">
        <v>74</v>
      </c>
      <c r="Q222" s="66" t="s">
        <v>74</v>
      </c>
      <c r="R222" s="22"/>
    </row>
    <row r="223" spans="1:18" s="17" customFormat="1" ht="30" customHeight="1" x14ac:dyDescent="0.3">
      <c r="A223" s="100">
        <f t="shared" si="3"/>
        <v>218</v>
      </c>
      <c r="B223" s="101" t="s">
        <v>193</v>
      </c>
      <c r="C223" s="22" t="s">
        <v>618</v>
      </c>
      <c r="D223" s="22" t="s">
        <v>619</v>
      </c>
      <c r="E223" s="22" t="s">
        <v>620</v>
      </c>
      <c r="F223" s="22" t="s">
        <v>28</v>
      </c>
      <c r="G223" s="22" t="s">
        <v>621</v>
      </c>
      <c r="H223" s="22" t="s">
        <v>633</v>
      </c>
      <c r="I223" s="22" t="s">
        <v>634</v>
      </c>
      <c r="J223" s="22" t="s">
        <v>635</v>
      </c>
      <c r="K223" s="22" t="s">
        <v>636</v>
      </c>
      <c r="L223" s="22" t="s">
        <v>637</v>
      </c>
      <c r="M223" s="22" t="s">
        <v>638</v>
      </c>
      <c r="N223" s="45">
        <v>200</v>
      </c>
      <c r="O223" s="45">
        <v>200</v>
      </c>
      <c r="P223" s="66" t="s">
        <v>74</v>
      </c>
      <c r="Q223" s="66" t="s">
        <v>74</v>
      </c>
      <c r="R223" s="22"/>
    </row>
    <row r="224" spans="1:18" s="17" customFormat="1" ht="30" customHeight="1" x14ac:dyDescent="0.3">
      <c r="A224" s="100">
        <f t="shared" si="3"/>
        <v>219</v>
      </c>
      <c r="B224" s="101" t="s">
        <v>193</v>
      </c>
      <c r="C224" s="100" t="s">
        <v>618</v>
      </c>
      <c r="D224" s="22" t="s">
        <v>619</v>
      </c>
      <c r="E224" s="22" t="s">
        <v>620</v>
      </c>
      <c r="F224" s="22" t="s">
        <v>28</v>
      </c>
      <c r="G224" s="22" t="s">
        <v>621</v>
      </c>
      <c r="H224" s="22" t="s">
        <v>639</v>
      </c>
      <c r="I224" s="22" t="s">
        <v>640</v>
      </c>
      <c r="J224" s="22" t="s">
        <v>641</v>
      </c>
      <c r="K224" s="22" t="s">
        <v>137</v>
      </c>
      <c r="L224" s="22" t="s">
        <v>637</v>
      </c>
      <c r="M224" s="22" t="s">
        <v>626</v>
      </c>
      <c r="N224" s="45">
        <v>200</v>
      </c>
      <c r="O224" s="45">
        <v>200</v>
      </c>
      <c r="P224" s="66" t="s">
        <v>74</v>
      </c>
      <c r="Q224" s="66" t="s">
        <v>74</v>
      </c>
      <c r="R224" s="22"/>
    </row>
  </sheetData>
  <autoFilter ref="A4:R4" xr:uid="{7E6E7381-4F8F-4AC7-B506-653D439EABA8}"/>
  <mergeCells count="45">
    <mergeCell ref="A1:R1"/>
    <mergeCell ref="Q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M3"/>
    <mergeCell ref="N3:O3"/>
    <mergeCell ref="P180:Q180"/>
    <mergeCell ref="R3:R4"/>
    <mergeCell ref="P170:Q170"/>
    <mergeCell ref="P171:Q171"/>
    <mergeCell ref="P172:Q172"/>
    <mergeCell ref="P173:Q173"/>
    <mergeCell ref="P174:Q174"/>
    <mergeCell ref="P3:Q3"/>
    <mergeCell ref="P175:Q175"/>
    <mergeCell ref="P176:Q176"/>
    <mergeCell ref="P177:Q177"/>
    <mergeCell ref="P178:Q178"/>
    <mergeCell ref="P179:Q179"/>
    <mergeCell ref="P192:Q192"/>
    <mergeCell ref="P181:Q181"/>
    <mergeCell ref="P182:Q182"/>
    <mergeCell ref="P183:Q183"/>
    <mergeCell ref="P184:Q184"/>
    <mergeCell ref="P185:Q185"/>
    <mergeCell ref="P186:Q186"/>
    <mergeCell ref="P187:Q187"/>
    <mergeCell ref="P188:Q188"/>
    <mergeCell ref="P189:Q189"/>
    <mergeCell ref="P190:Q190"/>
    <mergeCell ref="P191:Q191"/>
    <mergeCell ref="P193:Q193"/>
    <mergeCell ref="P194:Q194"/>
    <mergeCell ref="P195:Q195"/>
    <mergeCell ref="P196:Q196"/>
    <mergeCell ref="P197:Q19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5FF2F-CA71-4453-931C-4918BC65756A}">
  <dimension ref="A1:S1317"/>
  <sheetViews>
    <sheetView workbookViewId="0">
      <selection activeCell="C6" sqref="C6"/>
    </sheetView>
  </sheetViews>
  <sheetFormatPr defaultRowHeight="16.5" x14ac:dyDescent="0.3"/>
  <cols>
    <col min="1" max="1" width="9.125" bestFit="1" customWidth="1"/>
    <col min="2" max="2" width="13" customWidth="1"/>
    <col min="3" max="3" width="19.625" customWidth="1"/>
    <col min="4" max="4" width="10" customWidth="1"/>
    <col min="5" max="5" width="12.875" customWidth="1"/>
    <col min="7" max="7" width="10.5" customWidth="1"/>
    <col min="8" max="8" width="36.125" customWidth="1"/>
    <col min="9" max="9" width="29.25" customWidth="1"/>
    <col min="10" max="10" width="23.125" customWidth="1"/>
    <col min="11" max="11" width="13.125" customWidth="1"/>
    <col min="12" max="12" width="9.5" customWidth="1"/>
    <col min="13" max="13" width="13" bestFit="1" customWidth="1"/>
    <col min="14" max="14" width="13.375" style="134" customWidth="1"/>
    <col min="15" max="15" width="14.25" style="134" customWidth="1"/>
    <col min="16" max="17" width="9.125" bestFit="1" customWidth="1"/>
  </cols>
  <sheetData>
    <row r="1" spans="1:19" s="2" customFormat="1" ht="36" customHeight="1" x14ac:dyDescent="0.3">
      <c r="A1" s="308" t="s">
        <v>642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</row>
    <row r="2" spans="1:19" ht="24.95" customHeight="1" x14ac:dyDescent="0.3">
      <c r="A2" s="3"/>
      <c r="B2" s="3"/>
      <c r="C2" s="4"/>
      <c r="D2" s="3"/>
      <c r="E2" s="3"/>
      <c r="F2" s="3"/>
      <c r="G2" s="4"/>
      <c r="H2" s="4"/>
      <c r="I2" s="4"/>
      <c r="J2" s="4"/>
      <c r="K2" s="3"/>
      <c r="L2" s="3"/>
      <c r="M2" s="3"/>
      <c r="N2" s="133"/>
      <c r="O2" s="133"/>
      <c r="P2" s="5"/>
      <c r="Q2" s="309" t="s">
        <v>1</v>
      </c>
      <c r="R2" s="309"/>
    </row>
    <row r="3" spans="1:19" ht="30" customHeight="1" x14ac:dyDescent="0.3">
      <c r="A3" s="310" t="s">
        <v>2</v>
      </c>
      <c r="B3" s="310" t="s">
        <v>3</v>
      </c>
      <c r="C3" s="312" t="s">
        <v>4</v>
      </c>
      <c r="D3" s="314" t="s">
        <v>5</v>
      </c>
      <c r="E3" s="314" t="s">
        <v>6</v>
      </c>
      <c r="F3" s="314" t="s">
        <v>7</v>
      </c>
      <c r="G3" s="312" t="s">
        <v>8</v>
      </c>
      <c r="H3" s="316" t="s">
        <v>9</v>
      </c>
      <c r="I3" s="312" t="s">
        <v>10</v>
      </c>
      <c r="J3" s="312" t="s">
        <v>11</v>
      </c>
      <c r="K3" s="314" t="s">
        <v>12</v>
      </c>
      <c r="L3" s="306" t="s">
        <v>13</v>
      </c>
      <c r="M3" s="307"/>
      <c r="N3" s="306" t="s">
        <v>14</v>
      </c>
      <c r="O3" s="307"/>
      <c r="P3" s="306" t="s">
        <v>15</v>
      </c>
      <c r="Q3" s="307"/>
      <c r="R3" s="302" t="s">
        <v>16</v>
      </c>
    </row>
    <row r="4" spans="1:19" ht="30" customHeight="1" thickBot="1" x14ac:dyDescent="0.35">
      <c r="A4" s="311"/>
      <c r="B4" s="311"/>
      <c r="C4" s="313"/>
      <c r="D4" s="315"/>
      <c r="E4" s="315"/>
      <c r="F4" s="311"/>
      <c r="G4" s="313"/>
      <c r="H4" s="313"/>
      <c r="I4" s="313"/>
      <c r="J4" s="313"/>
      <c r="K4" s="315"/>
      <c r="L4" s="6" t="s">
        <v>17</v>
      </c>
      <c r="M4" s="7" t="s">
        <v>18</v>
      </c>
      <c r="N4" s="8" t="s">
        <v>19</v>
      </c>
      <c r="O4" s="8" t="s">
        <v>20</v>
      </c>
      <c r="P4" s="9" t="s">
        <v>21</v>
      </c>
      <c r="Q4" s="8" t="s">
        <v>22</v>
      </c>
      <c r="R4" s="303"/>
    </row>
    <row r="5" spans="1:19" s="258" customFormat="1" ht="30" customHeight="1" thickTop="1" thickBot="1" x14ac:dyDescent="0.35">
      <c r="A5" s="252" t="s">
        <v>23</v>
      </c>
      <c r="B5" s="253">
        <f>COUNTA(B6:B9761)</f>
        <v>1312</v>
      </c>
      <c r="C5" s="254"/>
      <c r="D5" s="255"/>
      <c r="E5" s="255"/>
      <c r="F5" s="255"/>
      <c r="G5" s="254"/>
      <c r="H5" s="254"/>
      <c r="I5" s="254"/>
      <c r="J5" s="254"/>
      <c r="K5" s="256"/>
      <c r="L5" s="255"/>
      <c r="M5" s="255"/>
      <c r="N5" s="257">
        <f>SUM(N6:N9761)</f>
        <v>4526627.5845900001</v>
      </c>
      <c r="O5" s="257">
        <f>SUM(O6:O9761)</f>
        <v>2007279.0845899999</v>
      </c>
      <c r="P5" s="257"/>
      <c r="Q5" s="257"/>
      <c r="R5" s="255"/>
    </row>
    <row r="6" spans="1:19" s="145" customFormat="1" ht="30" customHeight="1" thickTop="1" x14ac:dyDescent="0.3">
      <c r="A6" s="164">
        <f>ROW()-5</f>
        <v>1</v>
      </c>
      <c r="B6" s="140" t="s">
        <v>1251</v>
      </c>
      <c r="C6" s="140" t="s">
        <v>7662</v>
      </c>
      <c r="D6" s="140" t="s">
        <v>912</v>
      </c>
      <c r="E6" s="140" t="s">
        <v>7663</v>
      </c>
      <c r="F6" s="140" t="s">
        <v>312</v>
      </c>
      <c r="G6" s="141" t="s">
        <v>197</v>
      </c>
      <c r="H6" s="142" t="s">
        <v>7664</v>
      </c>
      <c r="I6" s="143" t="s">
        <v>7665</v>
      </c>
      <c r="J6" s="143" t="s">
        <v>7666</v>
      </c>
      <c r="K6" s="143" t="s">
        <v>954</v>
      </c>
      <c r="L6" s="140" t="s">
        <v>2126</v>
      </c>
      <c r="M6" s="140">
        <v>2027.12</v>
      </c>
      <c r="N6" s="288">
        <v>3200</v>
      </c>
      <c r="O6" s="288">
        <v>500</v>
      </c>
      <c r="P6" s="144"/>
      <c r="Q6" s="144">
        <v>20</v>
      </c>
      <c r="R6" s="143"/>
    </row>
    <row r="7" spans="1:19" s="145" customFormat="1" ht="30" customHeight="1" x14ac:dyDescent="0.3">
      <c r="A7" s="164">
        <f t="shared" ref="A7:A70" si="0">ROW()-5</f>
        <v>2</v>
      </c>
      <c r="B7" s="146" t="s">
        <v>1251</v>
      </c>
      <c r="C7" s="146" t="s">
        <v>7667</v>
      </c>
      <c r="D7" s="146" t="s">
        <v>7668</v>
      </c>
      <c r="E7" s="146" t="s">
        <v>7669</v>
      </c>
      <c r="F7" s="146" t="s">
        <v>312</v>
      </c>
      <c r="G7" s="147" t="s">
        <v>5037</v>
      </c>
      <c r="H7" s="147" t="s">
        <v>7670</v>
      </c>
      <c r="I7" s="148" t="s">
        <v>7671</v>
      </c>
      <c r="J7" s="148" t="s">
        <v>7672</v>
      </c>
      <c r="K7" s="148" t="s">
        <v>632</v>
      </c>
      <c r="L7" s="146" t="s">
        <v>842</v>
      </c>
      <c r="M7" s="146" t="s">
        <v>2081</v>
      </c>
      <c r="N7" s="165">
        <v>600</v>
      </c>
      <c r="O7" s="165">
        <v>600</v>
      </c>
      <c r="P7" s="149"/>
      <c r="Q7" s="149">
        <v>100</v>
      </c>
      <c r="R7" s="148"/>
      <c r="S7" s="150"/>
    </row>
    <row r="8" spans="1:19" s="150" customFormat="1" ht="30" customHeight="1" x14ac:dyDescent="0.3">
      <c r="A8" s="164">
        <f t="shared" si="0"/>
        <v>3</v>
      </c>
      <c r="B8" s="146" t="s">
        <v>1251</v>
      </c>
      <c r="C8" s="146" t="s">
        <v>7667</v>
      </c>
      <c r="D8" s="146" t="s">
        <v>7668</v>
      </c>
      <c r="E8" s="146" t="s">
        <v>7669</v>
      </c>
      <c r="F8" s="146" t="s">
        <v>196</v>
      </c>
      <c r="G8" s="147" t="s">
        <v>5037</v>
      </c>
      <c r="H8" s="151" t="s">
        <v>7673</v>
      </c>
      <c r="I8" s="148" t="s">
        <v>7674</v>
      </c>
      <c r="J8" s="148" t="s">
        <v>7675</v>
      </c>
      <c r="K8" s="148" t="s">
        <v>7676</v>
      </c>
      <c r="L8" s="146" t="s">
        <v>841</v>
      </c>
      <c r="M8" s="146" t="s">
        <v>5163</v>
      </c>
      <c r="N8" s="165">
        <v>12782</v>
      </c>
      <c r="O8" s="165">
        <v>2000</v>
      </c>
      <c r="P8" s="149"/>
      <c r="Q8" s="152">
        <v>15.6</v>
      </c>
      <c r="R8" s="148"/>
    </row>
    <row r="9" spans="1:19" s="150" customFormat="1" ht="30" customHeight="1" x14ac:dyDescent="0.3">
      <c r="A9" s="164">
        <f t="shared" si="0"/>
        <v>4</v>
      </c>
      <c r="B9" s="146" t="s">
        <v>1251</v>
      </c>
      <c r="C9" s="146" t="s">
        <v>710</v>
      </c>
      <c r="D9" s="146" t="s">
        <v>3302</v>
      </c>
      <c r="E9" s="146" t="s">
        <v>7677</v>
      </c>
      <c r="F9" s="146" t="s">
        <v>28</v>
      </c>
      <c r="G9" s="147" t="s">
        <v>2631</v>
      </c>
      <c r="H9" s="151" t="s">
        <v>7678</v>
      </c>
      <c r="I9" s="148" t="s">
        <v>7679</v>
      </c>
      <c r="J9" s="148" t="s">
        <v>7680</v>
      </c>
      <c r="K9" s="148" t="s">
        <v>632</v>
      </c>
      <c r="L9" s="146"/>
      <c r="M9" s="146"/>
      <c r="N9" s="165">
        <v>450</v>
      </c>
      <c r="O9" s="165">
        <v>450</v>
      </c>
      <c r="P9" s="149"/>
      <c r="Q9" s="149">
        <v>100</v>
      </c>
      <c r="R9" s="148" t="s">
        <v>7681</v>
      </c>
      <c r="S9" s="145"/>
    </row>
    <row r="10" spans="1:19" s="145" customFormat="1" ht="30" customHeight="1" x14ac:dyDescent="0.3">
      <c r="A10" s="164">
        <f t="shared" si="0"/>
        <v>5</v>
      </c>
      <c r="B10" s="146" t="s">
        <v>1251</v>
      </c>
      <c r="C10" s="146" t="s">
        <v>710</v>
      </c>
      <c r="D10" s="146" t="s">
        <v>3302</v>
      </c>
      <c r="E10" s="146" t="s">
        <v>7677</v>
      </c>
      <c r="F10" s="146" t="s">
        <v>28</v>
      </c>
      <c r="G10" s="147" t="s">
        <v>3324</v>
      </c>
      <c r="H10" s="151" t="s">
        <v>7678</v>
      </c>
      <c r="I10" s="148" t="s">
        <v>7682</v>
      </c>
      <c r="J10" s="151" t="s">
        <v>7683</v>
      </c>
      <c r="K10" s="151" t="s">
        <v>632</v>
      </c>
      <c r="L10" s="146"/>
      <c r="M10" s="146"/>
      <c r="N10" s="165">
        <v>450</v>
      </c>
      <c r="O10" s="165">
        <v>450</v>
      </c>
      <c r="P10" s="149"/>
      <c r="Q10" s="149">
        <v>100</v>
      </c>
      <c r="R10" s="148" t="s">
        <v>7681</v>
      </c>
    </row>
    <row r="11" spans="1:19" s="145" customFormat="1" ht="30" customHeight="1" x14ac:dyDescent="0.3">
      <c r="A11" s="164">
        <f t="shared" si="0"/>
        <v>6</v>
      </c>
      <c r="B11" s="146" t="s">
        <v>1251</v>
      </c>
      <c r="C11" s="146" t="s">
        <v>7684</v>
      </c>
      <c r="D11" s="146" t="s">
        <v>7685</v>
      </c>
      <c r="E11" s="146" t="s">
        <v>7686</v>
      </c>
      <c r="F11" s="146" t="s">
        <v>37</v>
      </c>
      <c r="G11" s="146" t="s">
        <v>7687</v>
      </c>
      <c r="H11" s="146" t="s">
        <v>7688</v>
      </c>
      <c r="I11" s="148" t="s">
        <v>7689</v>
      </c>
      <c r="J11" s="148" t="s">
        <v>7690</v>
      </c>
      <c r="K11" s="148" t="s">
        <v>7676</v>
      </c>
      <c r="L11" s="146" t="s">
        <v>1614</v>
      </c>
      <c r="M11" s="146" t="s">
        <v>868</v>
      </c>
      <c r="N11" s="165">
        <v>123</v>
      </c>
      <c r="O11" s="165">
        <v>123</v>
      </c>
      <c r="P11" s="149"/>
      <c r="Q11" s="149">
        <v>100</v>
      </c>
      <c r="R11" s="146"/>
    </row>
    <row r="12" spans="1:19" s="153" customFormat="1" ht="30" customHeight="1" x14ac:dyDescent="0.3">
      <c r="A12" s="164">
        <f t="shared" si="0"/>
        <v>7</v>
      </c>
      <c r="B12" s="146" t="s">
        <v>1251</v>
      </c>
      <c r="C12" s="148" t="s">
        <v>7691</v>
      </c>
      <c r="D12" s="146" t="s">
        <v>7692</v>
      </c>
      <c r="E12" s="146" t="s">
        <v>7693</v>
      </c>
      <c r="F12" s="146" t="s">
        <v>28</v>
      </c>
      <c r="G12" s="147" t="s">
        <v>93</v>
      </c>
      <c r="H12" s="147" t="s">
        <v>7694</v>
      </c>
      <c r="I12" s="148" t="s">
        <v>7695</v>
      </c>
      <c r="J12" s="148" t="s">
        <v>7696</v>
      </c>
      <c r="K12" s="146" t="s">
        <v>671</v>
      </c>
      <c r="L12" s="146" t="s">
        <v>671</v>
      </c>
      <c r="M12" s="146" t="s">
        <v>33</v>
      </c>
      <c r="N12" s="165">
        <v>100</v>
      </c>
      <c r="O12" s="165">
        <v>100</v>
      </c>
      <c r="P12" s="149"/>
      <c r="Q12" s="149">
        <v>100</v>
      </c>
      <c r="R12" s="213"/>
      <c r="S12" s="145"/>
    </row>
    <row r="13" spans="1:19" s="153" customFormat="1" ht="30" customHeight="1" x14ac:dyDescent="0.3">
      <c r="A13" s="164">
        <f t="shared" si="0"/>
        <v>8</v>
      </c>
      <c r="B13" s="146" t="s">
        <v>1251</v>
      </c>
      <c r="C13" s="148" t="s">
        <v>7691</v>
      </c>
      <c r="D13" s="146" t="s">
        <v>7697</v>
      </c>
      <c r="E13" s="146" t="s">
        <v>7698</v>
      </c>
      <c r="F13" s="146" t="s">
        <v>28</v>
      </c>
      <c r="G13" s="147" t="s">
        <v>93</v>
      </c>
      <c r="H13" s="147" t="s">
        <v>7699</v>
      </c>
      <c r="I13" s="148" t="s">
        <v>7700</v>
      </c>
      <c r="J13" s="148" t="s">
        <v>7701</v>
      </c>
      <c r="K13" s="148" t="s">
        <v>734</v>
      </c>
      <c r="L13" s="146" t="s">
        <v>137</v>
      </c>
      <c r="M13" s="146" t="s">
        <v>686</v>
      </c>
      <c r="N13" s="165">
        <v>1300</v>
      </c>
      <c r="O13" s="165">
        <v>800</v>
      </c>
      <c r="P13" s="149"/>
      <c r="Q13" s="149"/>
      <c r="R13" s="148"/>
      <c r="S13" s="145"/>
    </row>
    <row r="14" spans="1:19" s="153" customFormat="1" ht="30" customHeight="1" x14ac:dyDescent="0.3">
      <c r="A14" s="164">
        <f t="shared" si="0"/>
        <v>9</v>
      </c>
      <c r="B14" s="146" t="s">
        <v>1251</v>
      </c>
      <c r="C14" s="148" t="s">
        <v>7691</v>
      </c>
      <c r="D14" s="146" t="s">
        <v>7702</v>
      </c>
      <c r="E14" s="146" t="s">
        <v>7703</v>
      </c>
      <c r="F14" s="146" t="s">
        <v>28</v>
      </c>
      <c r="G14" s="147" t="s">
        <v>93</v>
      </c>
      <c r="H14" s="147" t="s">
        <v>7704</v>
      </c>
      <c r="I14" s="148" t="s">
        <v>7705</v>
      </c>
      <c r="J14" s="151" t="s">
        <v>7706</v>
      </c>
      <c r="K14" s="151" t="s">
        <v>734</v>
      </c>
      <c r="L14" s="146" t="s">
        <v>137</v>
      </c>
      <c r="M14" s="146" t="s">
        <v>637</v>
      </c>
      <c r="N14" s="165">
        <v>170</v>
      </c>
      <c r="O14" s="165">
        <v>170</v>
      </c>
      <c r="P14" s="149"/>
      <c r="Q14" s="149"/>
      <c r="R14" s="148"/>
      <c r="S14" s="145"/>
    </row>
    <row r="15" spans="1:19" s="153" customFormat="1" ht="30" customHeight="1" x14ac:dyDescent="0.3">
      <c r="A15" s="164">
        <f t="shared" si="0"/>
        <v>10</v>
      </c>
      <c r="B15" s="146" t="s">
        <v>1251</v>
      </c>
      <c r="C15" s="148" t="s">
        <v>7691</v>
      </c>
      <c r="D15" s="146" t="s">
        <v>7702</v>
      </c>
      <c r="E15" s="146" t="s">
        <v>7703</v>
      </c>
      <c r="F15" s="146" t="s">
        <v>28</v>
      </c>
      <c r="G15" s="147" t="s">
        <v>93</v>
      </c>
      <c r="H15" s="147" t="s">
        <v>7707</v>
      </c>
      <c r="I15" s="148" t="s">
        <v>7708</v>
      </c>
      <c r="J15" s="148" t="s">
        <v>7709</v>
      </c>
      <c r="K15" s="151" t="s">
        <v>734</v>
      </c>
      <c r="L15" s="146" t="s">
        <v>137</v>
      </c>
      <c r="M15" s="146" t="s">
        <v>637</v>
      </c>
      <c r="N15" s="165">
        <v>160</v>
      </c>
      <c r="O15" s="165">
        <v>160</v>
      </c>
      <c r="P15" s="154"/>
      <c r="Q15" s="154"/>
      <c r="R15" s="213"/>
      <c r="S15" s="145"/>
    </row>
    <row r="16" spans="1:19" s="156" customFormat="1" ht="30" customHeight="1" x14ac:dyDescent="0.3">
      <c r="A16" s="164">
        <f t="shared" si="0"/>
        <v>11</v>
      </c>
      <c r="B16" s="124" t="s">
        <v>1251</v>
      </c>
      <c r="C16" s="129" t="s">
        <v>7691</v>
      </c>
      <c r="D16" s="124" t="s">
        <v>7710</v>
      </c>
      <c r="E16" s="124" t="s">
        <v>7711</v>
      </c>
      <c r="F16" s="124" t="s">
        <v>28</v>
      </c>
      <c r="G16" s="126" t="s">
        <v>3767</v>
      </c>
      <c r="H16" s="126" t="s">
        <v>7712</v>
      </c>
      <c r="I16" s="129" t="s">
        <v>7713</v>
      </c>
      <c r="J16" s="129" t="s">
        <v>7714</v>
      </c>
      <c r="K16" s="129" t="s">
        <v>671</v>
      </c>
      <c r="L16" s="124" t="s">
        <v>137</v>
      </c>
      <c r="M16" s="124" t="s">
        <v>685</v>
      </c>
      <c r="N16" s="180">
        <v>900</v>
      </c>
      <c r="O16" s="180">
        <v>900</v>
      </c>
      <c r="P16" s="155"/>
      <c r="Q16" s="155"/>
      <c r="R16" s="259"/>
    </row>
    <row r="17" spans="1:19" s="145" customFormat="1" ht="30" customHeight="1" x14ac:dyDescent="0.3">
      <c r="A17" s="164">
        <f t="shared" si="0"/>
        <v>12</v>
      </c>
      <c r="B17" s="146" t="s">
        <v>1251</v>
      </c>
      <c r="C17" s="148" t="s">
        <v>7691</v>
      </c>
      <c r="D17" s="146" t="s">
        <v>7710</v>
      </c>
      <c r="E17" s="146" t="s">
        <v>7711</v>
      </c>
      <c r="F17" s="146" t="s">
        <v>28</v>
      </c>
      <c r="G17" s="147" t="s">
        <v>3767</v>
      </c>
      <c r="H17" s="147" t="s">
        <v>7715</v>
      </c>
      <c r="I17" s="148" t="s">
        <v>7716</v>
      </c>
      <c r="J17" s="151" t="s">
        <v>7717</v>
      </c>
      <c r="K17" s="148" t="s">
        <v>671</v>
      </c>
      <c r="L17" s="146" t="s">
        <v>137</v>
      </c>
      <c r="M17" s="146" t="s">
        <v>685</v>
      </c>
      <c r="N17" s="165">
        <v>200</v>
      </c>
      <c r="O17" s="165">
        <v>200</v>
      </c>
      <c r="P17" s="149"/>
      <c r="Q17" s="149"/>
      <c r="R17" s="213"/>
    </row>
    <row r="18" spans="1:19" s="145" customFormat="1" ht="30" customHeight="1" x14ac:dyDescent="0.3">
      <c r="A18" s="164">
        <f t="shared" si="0"/>
        <v>13</v>
      </c>
      <c r="B18" s="146" t="s">
        <v>1251</v>
      </c>
      <c r="C18" s="148" t="s">
        <v>7691</v>
      </c>
      <c r="D18" s="146" t="s">
        <v>7718</v>
      </c>
      <c r="E18" s="146" t="s">
        <v>7719</v>
      </c>
      <c r="F18" s="146" t="s">
        <v>28</v>
      </c>
      <c r="G18" s="147" t="s">
        <v>221</v>
      </c>
      <c r="H18" s="147" t="s">
        <v>7720</v>
      </c>
      <c r="I18" s="148" t="s">
        <v>7721</v>
      </c>
      <c r="J18" s="146" t="s">
        <v>7722</v>
      </c>
      <c r="K18" s="148" t="s">
        <v>671</v>
      </c>
      <c r="L18" s="146" t="s">
        <v>842</v>
      </c>
      <c r="M18" s="146" t="s">
        <v>33</v>
      </c>
      <c r="N18" s="165">
        <v>100</v>
      </c>
      <c r="O18" s="165">
        <v>100</v>
      </c>
      <c r="P18" s="149"/>
      <c r="Q18" s="149"/>
      <c r="R18" s="213"/>
    </row>
    <row r="19" spans="1:19" s="156" customFormat="1" ht="30" customHeight="1" x14ac:dyDescent="0.3">
      <c r="A19" s="164">
        <f t="shared" si="0"/>
        <v>14</v>
      </c>
      <c r="B19" s="124" t="s">
        <v>1251</v>
      </c>
      <c r="C19" s="129" t="s">
        <v>7691</v>
      </c>
      <c r="D19" s="124" t="s">
        <v>7718</v>
      </c>
      <c r="E19" s="124" t="s">
        <v>7719</v>
      </c>
      <c r="F19" s="124" t="s">
        <v>28</v>
      </c>
      <c r="G19" s="126" t="s">
        <v>221</v>
      </c>
      <c r="H19" s="126" t="s">
        <v>7723</v>
      </c>
      <c r="I19" s="129" t="s">
        <v>7713</v>
      </c>
      <c r="J19" s="129" t="s">
        <v>7724</v>
      </c>
      <c r="K19" s="129" t="s">
        <v>671</v>
      </c>
      <c r="L19" s="124" t="s">
        <v>842</v>
      </c>
      <c r="M19" s="124" t="s">
        <v>685</v>
      </c>
      <c r="N19" s="180">
        <v>150</v>
      </c>
      <c r="O19" s="180">
        <v>150</v>
      </c>
      <c r="P19" s="155"/>
      <c r="Q19" s="155"/>
      <c r="R19" s="259"/>
    </row>
    <row r="20" spans="1:19" s="156" customFormat="1" ht="30" customHeight="1" x14ac:dyDescent="0.3">
      <c r="A20" s="164">
        <f t="shared" si="0"/>
        <v>15</v>
      </c>
      <c r="B20" s="124" t="s">
        <v>1251</v>
      </c>
      <c r="C20" s="129" t="s">
        <v>7725</v>
      </c>
      <c r="D20" s="129" t="s">
        <v>7726</v>
      </c>
      <c r="E20" s="129" t="s">
        <v>7727</v>
      </c>
      <c r="F20" s="129" t="s">
        <v>28</v>
      </c>
      <c r="G20" s="126" t="s">
        <v>7728</v>
      </c>
      <c r="H20" s="126" t="s">
        <v>7729</v>
      </c>
      <c r="I20" s="129" t="s">
        <v>7730</v>
      </c>
      <c r="J20" s="125" t="s">
        <v>7731</v>
      </c>
      <c r="K20" s="125" t="s">
        <v>6554</v>
      </c>
      <c r="L20" s="129" t="s">
        <v>137</v>
      </c>
      <c r="M20" s="129" t="s">
        <v>33</v>
      </c>
      <c r="N20" s="289">
        <v>300</v>
      </c>
      <c r="O20" s="289">
        <v>300</v>
      </c>
      <c r="P20" s="158"/>
      <c r="Q20" s="158">
        <v>1</v>
      </c>
      <c r="R20" s="129"/>
      <c r="S20" s="159"/>
    </row>
    <row r="21" spans="1:19" s="156" customFormat="1" ht="30" customHeight="1" x14ac:dyDescent="0.3">
      <c r="A21" s="164">
        <f t="shared" si="0"/>
        <v>16</v>
      </c>
      <c r="B21" s="124" t="s">
        <v>1251</v>
      </c>
      <c r="C21" s="129" t="s">
        <v>7725</v>
      </c>
      <c r="D21" s="129" t="s">
        <v>7732</v>
      </c>
      <c r="E21" s="129" t="s">
        <v>7727</v>
      </c>
      <c r="F21" s="129" t="s">
        <v>28</v>
      </c>
      <c r="G21" s="126" t="s">
        <v>7728</v>
      </c>
      <c r="H21" s="126" t="s">
        <v>7733</v>
      </c>
      <c r="I21" s="129" t="s">
        <v>7734</v>
      </c>
      <c r="J21" s="129" t="s">
        <v>7735</v>
      </c>
      <c r="K21" s="129">
        <v>2026.3</v>
      </c>
      <c r="L21" s="129" t="s">
        <v>625</v>
      </c>
      <c r="M21" s="129" t="s">
        <v>2796</v>
      </c>
      <c r="N21" s="289">
        <v>300</v>
      </c>
      <c r="O21" s="289">
        <v>300</v>
      </c>
      <c r="P21" s="158"/>
      <c r="Q21" s="158">
        <v>1</v>
      </c>
      <c r="R21" s="129"/>
      <c r="S21" s="159"/>
    </row>
    <row r="22" spans="1:19" s="156" customFormat="1" ht="30" customHeight="1" x14ac:dyDescent="0.3">
      <c r="A22" s="164">
        <f t="shared" si="0"/>
        <v>17</v>
      </c>
      <c r="B22" s="124" t="s">
        <v>1251</v>
      </c>
      <c r="C22" s="129" t="s">
        <v>7725</v>
      </c>
      <c r="D22" s="129" t="s">
        <v>7732</v>
      </c>
      <c r="E22" s="129" t="s">
        <v>7727</v>
      </c>
      <c r="F22" s="129" t="s">
        <v>312</v>
      </c>
      <c r="G22" s="126" t="s">
        <v>7736</v>
      </c>
      <c r="H22" s="126" t="s">
        <v>7737</v>
      </c>
      <c r="I22" s="129" t="s">
        <v>7734</v>
      </c>
      <c r="J22" s="129" t="s">
        <v>7738</v>
      </c>
      <c r="K22" s="129" t="s">
        <v>42</v>
      </c>
      <c r="L22" s="129" t="s">
        <v>74</v>
      </c>
      <c r="M22" s="129" t="s">
        <v>74</v>
      </c>
      <c r="N22" s="289">
        <v>200</v>
      </c>
      <c r="O22" s="289">
        <v>200</v>
      </c>
      <c r="P22" s="158"/>
      <c r="Q22" s="158">
        <v>1</v>
      </c>
      <c r="R22" s="129"/>
      <c r="S22" s="159"/>
    </row>
    <row r="23" spans="1:19" s="156" customFormat="1" ht="30" customHeight="1" x14ac:dyDescent="0.3">
      <c r="A23" s="164">
        <f t="shared" si="0"/>
        <v>18</v>
      </c>
      <c r="B23" s="124" t="s">
        <v>1251</v>
      </c>
      <c r="C23" s="129" t="s">
        <v>7725</v>
      </c>
      <c r="D23" s="129" t="s">
        <v>7739</v>
      </c>
      <c r="E23" s="129" t="s">
        <v>7740</v>
      </c>
      <c r="F23" s="129" t="s">
        <v>312</v>
      </c>
      <c r="G23" s="126" t="s">
        <v>93</v>
      </c>
      <c r="H23" s="126" t="s">
        <v>7741</v>
      </c>
      <c r="I23" s="129" t="s">
        <v>7742</v>
      </c>
      <c r="J23" s="129" t="s">
        <v>7743</v>
      </c>
      <c r="K23" s="129" t="s">
        <v>2060</v>
      </c>
      <c r="L23" s="129" t="s">
        <v>2533</v>
      </c>
      <c r="M23" s="129" t="s">
        <v>2533</v>
      </c>
      <c r="N23" s="289">
        <v>200</v>
      </c>
      <c r="O23" s="289">
        <v>200</v>
      </c>
      <c r="P23" s="158"/>
      <c r="Q23" s="158">
        <v>1</v>
      </c>
      <c r="R23" s="129"/>
      <c r="S23" s="159"/>
    </row>
    <row r="24" spans="1:19" s="156" customFormat="1" ht="30" customHeight="1" x14ac:dyDescent="0.3">
      <c r="A24" s="164">
        <f t="shared" si="0"/>
        <v>19</v>
      </c>
      <c r="B24" s="124" t="s">
        <v>1251</v>
      </c>
      <c r="C24" s="129" t="s">
        <v>7744</v>
      </c>
      <c r="D24" s="124" t="s">
        <v>7745</v>
      </c>
      <c r="E24" s="124" t="s">
        <v>7746</v>
      </c>
      <c r="F24" s="124" t="s">
        <v>28</v>
      </c>
      <c r="G24" s="126" t="s">
        <v>93</v>
      </c>
      <c r="H24" s="126" t="s">
        <v>7747</v>
      </c>
      <c r="I24" s="129" t="s">
        <v>7748</v>
      </c>
      <c r="J24" s="129" t="s">
        <v>7749</v>
      </c>
      <c r="K24" s="125" t="s">
        <v>33</v>
      </c>
      <c r="L24" s="124" t="s">
        <v>33</v>
      </c>
      <c r="M24" s="124" t="s">
        <v>638</v>
      </c>
      <c r="N24" s="180">
        <v>350</v>
      </c>
      <c r="O24" s="180">
        <v>350</v>
      </c>
      <c r="P24" s="155"/>
      <c r="Q24" s="155">
        <v>100</v>
      </c>
      <c r="R24" s="129"/>
    </row>
    <row r="25" spans="1:19" s="156" customFormat="1" ht="30" customHeight="1" x14ac:dyDescent="0.3">
      <c r="A25" s="164">
        <f t="shared" si="0"/>
        <v>20</v>
      </c>
      <c r="B25" s="124" t="s">
        <v>1251</v>
      </c>
      <c r="C25" s="129" t="s">
        <v>7744</v>
      </c>
      <c r="D25" s="124" t="s">
        <v>7745</v>
      </c>
      <c r="E25" s="124" t="s">
        <v>7746</v>
      </c>
      <c r="F25" s="124" t="s">
        <v>28</v>
      </c>
      <c r="G25" s="126" t="s">
        <v>93</v>
      </c>
      <c r="H25" s="126" t="s">
        <v>7750</v>
      </c>
      <c r="I25" s="129" t="s">
        <v>7751</v>
      </c>
      <c r="J25" s="129" t="s">
        <v>7752</v>
      </c>
      <c r="K25" s="125" t="s">
        <v>33</v>
      </c>
      <c r="L25" s="124" t="s">
        <v>7753</v>
      </c>
      <c r="M25" s="124" t="s">
        <v>638</v>
      </c>
      <c r="N25" s="180">
        <v>300</v>
      </c>
      <c r="O25" s="180">
        <v>300</v>
      </c>
      <c r="P25" s="155"/>
      <c r="Q25" s="155">
        <v>100</v>
      </c>
      <c r="R25" s="129"/>
    </row>
    <row r="26" spans="1:19" s="156" customFormat="1" ht="30" customHeight="1" x14ac:dyDescent="0.3">
      <c r="A26" s="164">
        <f t="shared" si="0"/>
        <v>21</v>
      </c>
      <c r="B26" s="124" t="s">
        <v>1251</v>
      </c>
      <c r="C26" s="129" t="s">
        <v>7744</v>
      </c>
      <c r="D26" s="124" t="s">
        <v>959</v>
      </c>
      <c r="E26" s="124" t="s">
        <v>7754</v>
      </c>
      <c r="F26" s="124" t="s">
        <v>37</v>
      </c>
      <c r="G26" s="126" t="s">
        <v>1888</v>
      </c>
      <c r="H26" s="126" t="s">
        <v>7755</v>
      </c>
      <c r="I26" s="129" t="s">
        <v>7756</v>
      </c>
      <c r="J26" s="129" t="s">
        <v>7757</v>
      </c>
      <c r="K26" s="124" t="s">
        <v>671</v>
      </c>
      <c r="L26" s="124" t="s">
        <v>734</v>
      </c>
      <c r="M26" s="124" t="s">
        <v>638</v>
      </c>
      <c r="N26" s="180">
        <v>600</v>
      </c>
      <c r="O26" s="180">
        <v>600</v>
      </c>
      <c r="P26" s="155"/>
      <c r="Q26" s="155">
        <v>100</v>
      </c>
      <c r="R26" s="259"/>
    </row>
    <row r="27" spans="1:19" s="156" customFormat="1" ht="30" customHeight="1" x14ac:dyDescent="0.3">
      <c r="A27" s="164">
        <f t="shared" si="0"/>
        <v>22</v>
      </c>
      <c r="B27" s="124" t="s">
        <v>1251</v>
      </c>
      <c r="C27" s="129" t="s">
        <v>7744</v>
      </c>
      <c r="D27" s="124" t="s">
        <v>7758</v>
      </c>
      <c r="E27" s="124" t="s">
        <v>7759</v>
      </c>
      <c r="F27" s="124" t="s">
        <v>28</v>
      </c>
      <c r="G27" s="126" t="s">
        <v>588</v>
      </c>
      <c r="H27" s="126" t="s">
        <v>7760</v>
      </c>
      <c r="I27" s="129" t="s">
        <v>7761</v>
      </c>
      <c r="J27" s="129" t="s">
        <v>7762</v>
      </c>
      <c r="K27" s="124" t="s">
        <v>671</v>
      </c>
      <c r="L27" s="124" t="s">
        <v>671</v>
      </c>
      <c r="M27" s="124" t="s">
        <v>638</v>
      </c>
      <c r="N27" s="180">
        <v>5800</v>
      </c>
      <c r="O27" s="180">
        <v>5800</v>
      </c>
      <c r="P27" s="155"/>
      <c r="Q27" s="155">
        <v>100</v>
      </c>
      <c r="R27" s="259"/>
    </row>
    <row r="28" spans="1:19" s="156" customFormat="1" ht="30" customHeight="1" x14ac:dyDescent="0.3">
      <c r="A28" s="164">
        <f t="shared" si="0"/>
        <v>23</v>
      </c>
      <c r="B28" s="124" t="s">
        <v>1251</v>
      </c>
      <c r="C28" s="129" t="s">
        <v>7744</v>
      </c>
      <c r="D28" s="124" t="s">
        <v>219</v>
      </c>
      <c r="E28" s="124" t="s">
        <v>219</v>
      </c>
      <c r="F28" s="124" t="s">
        <v>28</v>
      </c>
      <c r="G28" s="126" t="s">
        <v>221</v>
      </c>
      <c r="H28" s="126" t="s">
        <v>7763</v>
      </c>
      <c r="I28" s="129" t="s">
        <v>7764</v>
      </c>
      <c r="J28" s="124" t="s">
        <v>7765</v>
      </c>
      <c r="K28" s="124" t="s">
        <v>671</v>
      </c>
      <c r="L28" s="124" t="s">
        <v>671</v>
      </c>
      <c r="M28" s="124" t="s">
        <v>625</v>
      </c>
      <c r="N28" s="180">
        <v>100</v>
      </c>
      <c r="O28" s="180">
        <v>100</v>
      </c>
      <c r="P28" s="155"/>
      <c r="Q28" s="155">
        <v>100</v>
      </c>
      <c r="R28" s="259"/>
    </row>
    <row r="29" spans="1:19" s="156" customFormat="1" ht="30" customHeight="1" x14ac:dyDescent="0.3">
      <c r="A29" s="164">
        <f t="shared" si="0"/>
        <v>24</v>
      </c>
      <c r="B29" s="124" t="s">
        <v>1251</v>
      </c>
      <c r="C29" s="129" t="s">
        <v>7744</v>
      </c>
      <c r="D29" s="124" t="s">
        <v>7766</v>
      </c>
      <c r="E29" s="124" t="s">
        <v>7767</v>
      </c>
      <c r="F29" s="124" t="s">
        <v>28</v>
      </c>
      <c r="G29" s="126" t="s">
        <v>7768</v>
      </c>
      <c r="H29" s="126" t="s">
        <v>7769</v>
      </c>
      <c r="I29" s="129" t="s">
        <v>7770</v>
      </c>
      <c r="J29" s="129" t="s">
        <v>7771</v>
      </c>
      <c r="K29" s="124" t="s">
        <v>671</v>
      </c>
      <c r="L29" s="124" t="s">
        <v>137</v>
      </c>
      <c r="M29" s="124" t="s">
        <v>33</v>
      </c>
      <c r="N29" s="289">
        <v>500</v>
      </c>
      <c r="O29" s="289">
        <v>500</v>
      </c>
      <c r="P29" s="155"/>
      <c r="Q29" s="155">
        <v>100</v>
      </c>
      <c r="R29" s="259"/>
    </row>
    <row r="30" spans="1:19" s="156" customFormat="1" ht="30" customHeight="1" x14ac:dyDescent="0.3">
      <c r="A30" s="164">
        <f t="shared" si="0"/>
        <v>25</v>
      </c>
      <c r="B30" s="124" t="s">
        <v>1251</v>
      </c>
      <c r="C30" s="129" t="s">
        <v>7744</v>
      </c>
      <c r="D30" s="124" t="s">
        <v>7772</v>
      </c>
      <c r="E30" s="124" t="s">
        <v>7773</v>
      </c>
      <c r="F30" s="124" t="s">
        <v>28</v>
      </c>
      <c r="G30" s="126" t="s">
        <v>221</v>
      </c>
      <c r="H30" s="126" t="s">
        <v>7774</v>
      </c>
      <c r="I30" s="129" t="s">
        <v>7764</v>
      </c>
      <c r="J30" s="124" t="s">
        <v>7765</v>
      </c>
      <c r="K30" s="124" t="s">
        <v>671</v>
      </c>
      <c r="L30" s="124" t="s">
        <v>671</v>
      </c>
      <c r="M30" s="124" t="s">
        <v>625</v>
      </c>
      <c r="N30" s="180">
        <v>100</v>
      </c>
      <c r="O30" s="180">
        <v>100</v>
      </c>
      <c r="P30" s="155"/>
      <c r="Q30" s="155">
        <v>100</v>
      </c>
      <c r="R30" s="259"/>
    </row>
    <row r="31" spans="1:19" s="156" customFormat="1" ht="30" customHeight="1" x14ac:dyDescent="0.3">
      <c r="A31" s="164">
        <f t="shared" si="0"/>
        <v>26</v>
      </c>
      <c r="B31" s="124" t="s">
        <v>1251</v>
      </c>
      <c r="C31" s="129" t="s">
        <v>7744</v>
      </c>
      <c r="D31" s="124" t="s">
        <v>7775</v>
      </c>
      <c r="E31" s="124" t="s">
        <v>7776</v>
      </c>
      <c r="F31" s="124" t="s">
        <v>37</v>
      </c>
      <c r="G31" s="126" t="s">
        <v>93</v>
      </c>
      <c r="H31" s="126" t="s">
        <v>7777</v>
      </c>
      <c r="I31" s="129" t="s">
        <v>7756</v>
      </c>
      <c r="J31" s="129" t="s">
        <v>7778</v>
      </c>
      <c r="K31" s="124" t="s">
        <v>671</v>
      </c>
      <c r="L31" s="124" t="s">
        <v>671</v>
      </c>
      <c r="M31" s="124" t="s">
        <v>638</v>
      </c>
      <c r="N31" s="180">
        <v>300</v>
      </c>
      <c r="O31" s="180">
        <v>300</v>
      </c>
      <c r="P31" s="155"/>
      <c r="Q31" s="155">
        <v>100</v>
      </c>
      <c r="R31" s="259"/>
    </row>
    <row r="32" spans="1:19" s="156" customFormat="1" ht="30" customHeight="1" x14ac:dyDescent="0.3">
      <c r="A32" s="164">
        <f t="shared" si="0"/>
        <v>27</v>
      </c>
      <c r="B32" s="124" t="s">
        <v>1251</v>
      </c>
      <c r="C32" s="129" t="s">
        <v>7744</v>
      </c>
      <c r="D32" s="124" t="s">
        <v>7692</v>
      </c>
      <c r="E32" s="124" t="s">
        <v>7693</v>
      </c>
      <c r="F32" s="124" t="s">
        <v>37</v>
      </c>
      <c r="G32" s="126" t="s">
        <v>93</v>
      </c>
      <c r="H32" s="126" t="s">
        <v>7779</v>
      </c>
      <c r="I32" s="129" t="s">
        <v>7756</v>
      </c>
      <c r="J32" s="129" t="s">
        <v>7780</v>
      </c>
      <c r="K32" s="124" t="s">
        <v>671</v>
      </c>
      <c r="L32" s="124" t="s">
        <v>671</v>
      </c>
      <c r="M32" s="124" t="s">
        <v>638</v>
      </c>
      <c r="N32" s="180">
        <v>150</v>
      </c>
      <c r="O32" s="180">
        <v>150</v>
      </c>
      <c r="P32" s="155"/>
      <c r="Q32" s="155">
        <v>100</v>
      </c>
      <c r="R32" s="259"/>
    </row>
    <row r="33" spans="1:19" s="156" customFormat="1" ht="30" customHeight="1" x14ac:dyDescent="0.3">
      <c r="A33" s="164">
        <f t="shared" si="0"/>
        <v>28</v>
      </c>
      <c r="B33" s="124" t="s">
        <v>1251</v>
      </c>
      <c r="C33" s="129" t="s">
        <v>7744</v>
      </c>
      <c r="D33" s="124" t="s">
        <v>7775</v>
      </c>
      <c r="E33" s="124" t="s">
        <v>7776</v>
      </c>
      <c r="F33" s="124" t="s">
        <v>37</v>
      </c>
      <c r="G33" s="126" t="s">
        <v>93</v>
      </c>
      <c r="H33" s="126" t="s">
        <v>7781</v>
      </c>
      <c r="I33" s="129" t="s">
        <v>7756</v>
      </c>
      <c r="J33" s="129" t="s">
        <v>7782</v>
      </c>
      <c r="K33" s="124" t="s">
        <v>671</v>
      </c>
      <c r="L33" s="124" t="s">
        <v>671</v>
      </c>
      <c r="M33" s="124" t="s">
        <v>638</v>
      </c>
      <c r="N33" s="180">
        <v>100</v>
      </c>
      <c r="O33" s="180">
        <v>100</v>
      </c>
      <c r="P33" s="155"/>
      <c r="Q33" s="155">
        <v>100</v>
      </c>
      <c r="R33" s="259"/>
    </row>
    <row r="34" spans="1:19" s="156" customFormat="1" ht="30" customHeight="1" x14ac:dyDescent="0.3">
      <c r="A34" s="164">
        <f t="shared" si="0"/>
        <v>29</v>
      </c>
      <c r="B34" s="124" t="s">
        <v>1251</v>
      </c>
      <c r="C34" s="129" t="s">
        <v>7744</v>
      </c>
      <c r="D34" s="124" t="s">
        <v>7775</v>
      </c>
      <c r="E34" s="124" t="s">
        <v>7776</v>
      </c>
      <c r="F34" s="124" t="s">
        <v>37</v>
      </c>
      <c r="G34" s="126" t="s">
        <v>93</v>
      </c>
      <c r="H34" s="126" t="s">
        <v>7783</v>
      </c>
      <c r="I34" s="129" t="s">
        <v>7756</v>
      </c>
      <c r="J34" s="129" t="s">
        <v>7783</v>
      </c>
      <c r="K34" s="124" t="s">
        <v>671</v>
      </c>
      <c r="L34" s="124" t="s">
        <v>671</v>
      </c>
      <c r="M34" s="124" t="s">
        <v>638</v>
      </c>
      <c r="N34" s="180">
        <v>300</v>
      </c>
      <c r="O34" s="180">
        <v>300</v>
      </c>
      <c r="P34" s="155"/>
      <c r="Q34" s="155">
        <v>100</v>
      </c>
      <c r="R34" s="259"/>
    </row>
    <row r="35" spans="1:19" s="156" customFormat="1" ht="30" customHeight="1" x14ac:dyDescent="0.3">
      <c r="A35" s="164">
        <f t="shared" si="0"/>
        <v>30</v>
      </c>
      <c r="B35" s="124" t="s">
        <v>1251</v>
      </c>
      <c r="C35" s="129" t="s">
        <v>7744</v>
      </c>
      <c r="D35" s="124" t="s">
        <v>7775</v>
      </c>
      <c r="E35" s="124" t="s">
        <v>7776</v>
      </c>
      <c r="F35" s="124" t="s">
        <v>37</v>
      </c>
      <c r="G35" s="126" t="s">
        <v>93</v>
      </c>
      <c r="H35" s="126" t="s">
        <v>7784</v>
      </c>
      <c r="I35" s="129" t="s">
        <v>7756</v>
      </c>
      <c r="J35" s="129" t="s">
        <v>7784</v>
      </c>
      <c r="K35" s="124" t="s">
        <v>671</v>
      </c>
      <c r="L35" s="124" t="s">
        <v>671</v>
      </c>
      <c r="M35" s="124" t="s">
        <v>638</v>
      </c>
      <c r="N35" s="180">
        <v>300</v>
      </c>
      <c r="O35" s="180">
        <v>300</v>
      </c>
      <c r="P35" s="155"/>
      <c r="Q35" s="155">
        <v>100</v>
      </c>
      <c r="R35" s="259"/>
    </row>
    <row r="36" spans="1:19" s="156" customFormat="1" ht="30" customHeight="1" x14ac:dyDescent="0.3">
      <c r="A36" s="164">
        <f t="shared" si="0"/>
        <v>31</v>
      </c>
      <c r="B36" s="124" t="s">
        <v>1251</v>
      </c>
      <c r="C36" s="129" t="s">
        <v>7785</v>
      </c>
      <c r="D36" s="124" t="s">
        <v>7786</v>
      </c>
      <c r="E36" s="124" t="s">
        <v>7787</v>
      </c>
      <c r="F36" s="124" t="s">
        <v>28</v>
      </c>
      <c r="G36" s="126" t="s">
        <v>347</v>
      </c>
      <c r="H36" s="125" t="s">
        <v>7788</v>
      </c>
      <c r="I36" s="129" t="s">
        <v>7789</v>
      </c>
      <c r="J36" s="129" t="s">
        <v>7790</v>
      </c>
      <c r="K36" s="129" t="s">
        <v>42</v>
      </c>
      <c r="L36" s="124"/>
      <c r="M36" s="124"/>
      <c r="N36" s="180">
        <v>200</v>
      </c>
      <c r="O36" s="180">
        <v>200</v>
      </c>
      <c r="P36" s="155"/>
      <c r="Q36" s="155">
        <v>100</v>
      </c>
      <c r="R36" s="129"/>
    </row>
    <row r="37" spans="1:19" s="156" customFormat="1" ht="30" customHeight="1" x14ac:dyDescent="0.3">
      <c r="A37" s="164">
        <f t="shared" si="0"/>
        <v>32</v>
      </c>
      <c r="B37" s="124" t="s">
        <v>1251</v>
      </c>
      <c r="C37" s="129" t="s">
        <v>7785</v>
      </c>
      <c r="D37" s="124" t="s">
        <v>7791</v>
      </c>
      <c r="E37" s="124" t="s">
        <v>7792</v>
      </c>
      <c r="F37" s="124" t="s">
        <v>37</v>
      </c>
      <c r="G37" s="126" t="s">
        <v>971</v>
      </c>
      <c r="H37" s="126" t="s">
        <v>7793</v>
      </c>
      <c r="I37" s="129" t="s">
        <v>7794</v>
      </c>
      <c r="J37" s="129" t="s">
        <v>7795</v>
      </c>
      <c r="K37" s="129" t="s">
        <v>42</v>
      </c>
      <c r="L37" s="124"/>
      <c r="M37" s="124"/>
      <c r="N37" s="180">
        <v>480</v>
      </c>
      <c r="O37" s="180">
        <v>480</v>
      </c>
      <c r="P37" s="155"/>
      <c r="Q37" s="155"/>
      <c r="R37" s="129"/>
    </row>
    <row r="38" spans="1:19" s="156" customFormat="1" ht="30" customHeight="1" x14ac:dyDescent="0.3">
      <c r="A38" s="164">
        <f t="shared" si="0"/>
        <v>33</v>
      </c>
      <c r="B38" s="124" t="s">
        <v>1251</v>
      </c>
      <c r="C38" s="129" t="s">
        <v>7785</v>
      </c>
      <c r="D38" s="124" t="s">
        <v>7791</v>
      </c>
      <c r="E38" s="124" t="s">
        <v>7792</v>
      </c>
      <c r="F38" s="124" t="s">
        <v>37</v>
      </c>
      <c r="G38" s="126" t="s">
        <v>971</v>
      </c>
      <c r="H38" s="126" t="s">
        <v>7796</v>
      </c>
      <c r="I38" s="129" t="s">
        <v>7797</v>
      </c>
      <c r="J38" s="125" t="s">
        <v>7798</v>
      </c>
      <c r="K38" s="129" t="s">
        <v>42</v>
      </c>
      <c r="L38" s="124"/>
      <c r="M38" s="124"/>
      <c r="N38" s="180">
        <v>120</v>
      </c>
      <c r="O38" s="180">
        <v>120</v>
      </c>
      <c r="P38" s="155"/>
      <c r="Q38" s="155"/>
      <c r="R38" s="129"/>
    </row>
    <row r="39" spans="1:19" s="156" customFormat="1" ht="30" customHeight="1" x14ac:dyDescent="0.3">
      <c r="A39" s="164">
        <f t="shared" si="0"/>
        <v>34</v>
      </c>
      <c r="B39" s="124" t="s">
        <v>1251</v>
      </c>
      <c r="C39" s="129" t="s">
        <v>7785</v>
      </c>
      <c r="D39" s="124" t="s">
        <v>7791</v>
      </c>
      <c r="E39" s="124" t="s">
        <v>7792</v>
      </c>
      <c r="F39" s="124" t="s">
        <v>37</v>
      </c>
      <c r="G39" s="126" t="s">
        <v>971</v>
      </c>
      <c r="H39" s="126" t="s">
        <v>7799</v>
      </c>
      <c r="I39" s="129" t="s">
        <v>7794</v>
      </c>
      <c r="J39" s="124" t="s">
        <v>7800</v>
      </c>
      <c r="K39" s="129" t="s">
        <v>42</v>
      </c>
      <c r="L39" s="239"/>
      <c r="M39" s="239"/>
      <c r="N39" s="180">
        <v>200</v>
      </c>
      <c r="O39" s="180">
        <v>200</v>
      </c>
      <c r="P39" s="160"/>
      <c r="Q39" s="160"/>
      <c r="R39" s="259"/>
    </row>
    <row r="40" spans="1:19" s="156" customFormat="1" ht="30" customHeight="1" x14ac:dyDescent="0.3">
      <c r="A40" s="164">
        <f t="shared" si="0"/>
        <v>35</v>
      </c>
      <c r="B40" s="124" t="s">
        <v>1251</v>
      </c>
      <c r="C40" s="129" t="s">
        <v>7785</v>
      </c>
      <c r="D40" s="124" t="s">
        <v>7801</v>
      </c>
      <c r="E40" s="124" t="s">
        <v>7802</v>
      </c>
      <c r="F40" s="124" t="s">
        <v>37</v>
      </c>
      <c r="G40" s="126" t="s">
        <v>971</v>
      </c>
      <c r="H40" s="126" t="s">
        <v>7803</v>
      </c>
      <c r="I40" s="129" t="s">
        <v>7804</v>
      </c>
      <c r="J40" s="124" t="s">
        <v>7805</v>
      </c>
      <c r="K40" s="129" t="s">
        <v>42</v>
      </c>
      <c r="L40" s="239"/>
      <c r="M40" s="239"/>
      <c r="N40" s="180">
        <v>100</v>
      </c>
      <c r="O40" s="180">
        <v>100</v>
      </c>
      <c r="P40" s="160"/>
      <c r="Q40" s="160"/>
      <c r="R40" s="259"/>
    </row>
    <row r="41" spans="1:19" s="156" customFormat="1" ht="30" customHeight="1" x14ac:dyDescent="0.3">
      <c r="A41" s="164">
        <f t="shared" si="0"/>
        <v>36</v>
      </c>
      <c r="B41" s="124" t="s">
        <v>1251</v>
      </c>
      <c r="C41" s="129" t="s">
        <v>7785</v>
      </c>
      <c r="D41" s="124" t="s">
        <v>7806</v>
      </c>
      <c r="E41" s="124" t="s">
        <v>7807</v>
      </c>
      <c r="F41" s="124" t="s">
        <v>37</v>
      </c>
      <c r="G41" s="126" t="s">
        <v>971</v>
      </c>
      <c r="H41" s="126" t="s">
        <v>7808</v>
      </c>
      <c r="I41" s="129" t="s">
        <v>7809</v>
      </c>
      <c r="J41" s="124" t="s">
        <v>7810</v>
      </c>
      <c r="K41" s="129" t="s">
        <v>42</v>
      </c>
      <c r="L41" s="239"/>
      <c r="M41" s="239"/>
      <c r="N41" s="180">
        <v>600</v>
      </c>
      <c r="O41" s="180">
        <v>600</v>
      </c>
      <c r="P41" s="160"/>
      <c r="Q41" s="160"/>
      <c r="R41" s="259"/>
    </row>
    <row r="42" spans="1:19" s="156" customFormat="1" ht="30" customHeight="1" x14ac:dyDescent="0.3">
      <c r="A42" s="164">
        <f t="shared" si="0"/>
        <v>37</v>
      </c>
      <c r="B42" s="124" t="s">
        <v>1251</v>
      </c>
      <c r="C42" s="124" t="s">
        <v>7811</v>
      </c>
      <c r="D42" s="124" t="s">
        <v>7812</v>
      </c>
      <c r="E42" s="124" t="s">
        <v>7813</v>
      </c>
      <c r="F42" s="124" t="s">
        <v>28</v>
      </c>
      <c r="G42" s="126" t="s">
        <v>681</v>
      </c>
      <c r="H42" s="126" t="s">
        <v>7814</v>
      </c>
      <c r="I42" s="129" t="s">
        <v>7815</v>
      </c>
      <c r="J42" s="124" t="s">
        <v>7816</v>
      </c>
      <c r="K42" s="124" t="s">
        <v>137</v>
      </c>
      <c r="L42" s="124" t="s">
        <v>137</v>
      </c>
      <c r="M42" s="124" t="s">
        <v>638</v>
      </c>
      <c r="N42" s="180">
        <v>2730</v>
      </c>
      <c r="O42" s="180">
        <v>2730</v>
      </c>
      <c r="P42" s="155"/>
      <c r="Q42" s="155">
        <v>100</v>
      </c>
      <c r="R42" s="129"/>
    </row>
    <row r="43" spans="1:19" s="156" customFormat="1" ht="30" customHeight="1" x14ac:dyDescent="0.3">
      <c r="A43" s="164">
        <f t="shared" si="0"/>
        <v>38</v>
      </c>
      <c r="B43" s="124" t="s">
        <v>1251</v>
      </c>
      <c r="C43" s="124" t="s">
        <v>7811</v>
      </c>
      <c r="D43" s="124" t="s">
        <v>7812</v>
      </c>
      <c r="E43" s="124" t="s">
        <v>7817</v>
      </c>
      <c r="F43" s="124" t="s">
        <v>28</v>
      </c>
      <c r="G43" s="126" t="s">
        <v>681</v>
      </c>
      <c r="H43" s="126" t="s">
        <v>7818</v>
      </c>
      <c r="I43" s="129" t="s">
        <v>7819</v>
      </c>
      <c r="J43" s="124" t="s">
        <v>7820</v>
      </c>
      <c r="K43" s="124" t="s">
        <v>625</v>
      </c>
      <c r="L43" s="124" t="s">
        <v>625</v>
      </c>
      <c r="M43" s="124" t="s">
        <v>784</v>
      </c>
      <c r="N43" s="180">
        <v>1522</v>
      </c>
      <c r="O43" s="180">
        <v>1522</v>
      </c>
      <c r="P43" s="155"/>
      <c r="Q43" s="155">
        <v>100</v>
      </c>
      <c r="R43" s="129"/>
    </row>
    <row r="44" spans="1:19" s="156" customFormat="1" ht="30" customHeight="1" x14ac:dyDescent="0.3">
      <c r="A44" s="164">
        <f t="shared" si="0"/>
        <v>39</v>
      </c>
      <c r="B44" s="124" t="s">
        <v>1251</v>
      </c>
      <c r="C44" s="124" t="s">
        <v>7811</v>
      </c>
      <c r="D44" s="124" t="s">
        <v>7821</v>
      </c>
      <c r="E44" s="124" t="s">
        <v>7817</v>
      </c>
      <c r="F44" s="124" t="s">
        <v>28</v>
      </c>
      <c r="G44" s="126" t="s">
        <v>681</v>
      </c>
      <c r="H44" s="126" t="s">
        <v>7822</v>
      </c>
      <c r="I44" s="129" t="s">
        <v>7823</v>
      </c>
      <c r="J44" s="129" t="s">
        <v>7824</v>
      </c>
      <c r="K44" s="124" t="s">
        <v>625</v>
      </c>
      <c r="L44" s="124" t="s">
        <v>625</v>
      </c>
      <c r="M44" s="124" t="s">
        <v>784</v>
      </c>
      <c r="N44" s="180">
        <v>988</v>
      </c>
      <c r="O44" s="180">
        <v>988</v>
      </c>
      <c r="P44" s="155"/>
      <c r="Q44" s="155">
        <v>100</v>
      </c>
      <c r="R44" s="129"/>
    </row>
    <row r="45" spans="1:19" s="156" customFormat="1" ht="30" customHeight="1" x14ac:dyDescent="0.3">
      <c r="A45" s="164">
        <f t="shared" si="0"/>
        <v>40</v>
      </c>
      <c r="B45" s="124" t="s">
        <v>1251</v>
      </c>
      <c r="C45" s="129" t="s">
        <v>8165</v>
      </c>
      <c r="D45" s="129" t="s">
        <v>219</v>
      </c>
      <c r="E45" s="129" t="s">
        <v>7825</v>
      </c>
      <c r="F45" s="129" t="s">
        <v>28</v>
      </c>
      <c r="G45" s="126" t="s">
        <v>2765</v>
      </c>
      <c r="H45" s="126" t="s">
        <v>7826</v>
      </c>
      <c r="I45" s="129" t="s">
        <v>7827</v>
      </c>
      <c r="J45" s="129" t="s">
        <v>7828</v>
      </c>
      <c r="K45" s="129" t="s">
        <v>90</v>
      </c>
      <c r="L45" s="129" t="s">
        <v>90</v>
      </c>
      <c r="M45" s="161" t="s">
        <v>7829</v>
      </c>
      <c r="N45" s="289">
        <v>17830</v>
      </c>
      <c r="O45" s="289">
        <v>5000</v>
      </c>
      <c r="P45" s="157"/>
      <c r="Q45" s="157">
        <v>1</v>
      </c>
      <c r="R45" s="129" t="s">
        <v>87</v>
      </c>
    </row>
    <row r="46" spans="1:19" s="156" customFormat="1" ht="30" customHeight="1" x14ac:dyDescent="0.3">
      <c r="A46" s="164">
        <f t="shared" si="0"/>
        <v>41</v>
      </c>
      <c r="B46" s="124" t="s">
        <v>1251</v>
      </c>
      <c r="C46" s="129" t="s">
        <v>8165</v>
      </c>
      <c r="D46" s="129" t="s">
        <v>219</v>
      </c>
      <c r="E46" s="129" t="s">
        <v>7830</v>
      </c>
      <c r="F46" s="129" t="s">
        <v>28</v>
      </c>
      <c r="G46" s="126" t="s">
        <v>322</v>
      </c>
      <c r="H46" s="126" t="s">
        <v>7831</v>
      </c>
      <c r="I46" s="129" t="s">
        <v>7832</v>
      </c>
      <c r="J46" s="129" t="s">
        <v>7833</v>
      </c>
      <c r="K46" s="125" t="s">
        <v>632</v>
      </c>
      <c r="L46" s="129" t="s">
        <v>137</v>
      </c>
      <c r="M46" s="129" t="s">
        <v>33</v>
      </c>
      <c r="N46" s="289">
        <v>400</v>
      </c>
      <c r="O46" s="289">
        <v>400</v>
      </c>
      <c r="P46" s="157"/>
      <c r="Q46" s="157">
        <v>100</v>
      </c>
      <c r="R46" s="129" t="s">
        <v>87</v>
      </c>
    </row>
    <row r="47" spans="1:19" s="156" customFormat="1" ht="30" customHeight="1" x14ac:dyDescent="0.3">
      <c r="A47" s="164">
        <f t="shared" si="0"/>
        <v>42</v>
      </c>
      <c r="B47" s="124" t="s">
        <v>1251</v>
      </c>
      <c r="C47" s="129" t="s">
        <v>8165</v>
      </c>
      <c r="D47" s="129" t="s">
        <v>219</v>
      </c>
      <c r="E47" s="129" t="s">
        <v>7830</v>
      </c>
      <c r="F47" s="129" t="s">
        <v>28</v>
      </c>
      <c r="G47" s="126" t="s">
        <v>2765</v>
      </c>
      <c r="H47" s="126" t="s">
        <v>7834</v>
      </c>
      <c r="I47" s="129" t="s">
        <v>7835</v>
      </c>
      <c r="J47" s="129" t="s">
        <v>7836</v>
      </c>
      <c r="K47" s="129" t="s">
        <v>636</v>
      </c>
      <c r="L47" s="129" t="s">
        <v>637</v>
      </c>
      <c r="M47" s="129" t="s">
        <v>784</v>
      </c>
      <c r="N47" s="289">
        <v>500</v>
      </c>
      <c r="O47" s="289">
        <v>500</v>
      </c>
      <c r="P47" s="157"/>
      <c r="Q47" s="157">
        <v>100</v>
      </c>
      <c r="R47" s="129" t="s">
        <v>87</v>
      </c>
      <c r="S47" s="159"/>
    </row>
    <row r="48" spans="1:19" s="156" customFormat="1" ht="30" customHeight="1" x14ac:dyDescent="0.3">
      <c r="A48" s="164">
        <f t="shared" si="0"/>
        <v>43</v>
      </c>
      <c r="B48" s="124" t="s">
        <v>1251</v>
      </c>
      <c r="C48" s="129" t="s">
        <v>8165</v>
      </c>
      <c r="D48" s="124" t="s">
        <v>219</v>
      </c>
      <c r="E48" s="124" t="s">
        <v>7837</v>
      </c>
      <c r="F48" s="124" t="s">
        <v>28</v>
      </c>
      <c r="G48" s="126" t="s">
        <v>7838</v>
      </c>
      <c r="H48" s="126" t="s">
        <v>7839</v>
      </c>
      <c r="I48" s="129" t="s">
        <v>7840</v>
      </c>
      <c r="J48" s="124" t="s">
        <v>7841</v>
      </c>
      <c r="K48" s="124" t="s">
        <v>7842</v>
      </c>
      <c r="L48" s="124" t="s">
        <v>784</v>
      </c>
      <c r="M48" s="124" t="s">
        <v>772</v>
      </c>
      <c r="N48" s="180">
        <v>554</v>
      </c>
      <c r="O48" s="180">
        <v>100</v>
      </c>
      <c r="P48" s="155"/>
      <c r="Q48" s="155">
        <v>20</v>
      </c>
      <c r="R48" s="129" t="s">
        <v>87</v>
      </c>
      <c r="S48" s="159"/>
    </row>
    <row r="49" spans="1:19" s="156" customFormat="1" ht="30" customHeight="1" x14ac:dyDescent="0.3">
      <c r="A49" s="164">
        <f t="shared" si="0"/>
        <v>44</v>
      </c>
      <c r="B49" s="124" t="s">
        <v>1251</v>
      </c>
      <c r="C49" s="129" t="s">
        <v>8165</v>
      </c>
      <c r="D49" s="124" t="s">
        <v>219</v>
      </c>
      <c r="E49" s="124" t="s">
        <v>7837</v>
      </c>
      <c r="F49" s="124" t="s">
        <v>28</v>
      </c>
      <c r="G49" s="126" t="s">
        <v>7838</v>
      </c>
      <c r="H49" s="126" t="s">
        <v>7843</v>
      </c>
      <c r="I49" s="129" t="s">
        <v>7844</v>
      </c>
      <c r="J49" s="124" t="s">
        <v>7845</v>
      </c>
      <c r="K49" s="124" t="s">
        <v>7842</v>
      </c>
      <c r="L49" s="124" t="s">
        <v>784</v>
      </c>
      <c r="M49" s="124" t="s">
        <v>772</v>
      </c>
      <c r="N49" s="180">
        <v>644</v>
      </c>
      <c r="O49" s="180">
        <v>150</v>
      </c>
      <c r="P49" s="155"/>
      <c r="Q49" s="155">
        <v>20</v>
      </c>
      <c r="R49" s="129" t="s">
        <v>87</v>
      </c>
      <c r="S49" s="159"/>
    </row>
    <row r="50" spans="1:19" s="156" customFormat="1" ht="30" customHeight="1" x14ac:dyDescent="0.3">
      <c r="A50" s="164">
        <f t="shared" si="0"/>
        <v>45</v>
      </c>
      <c r="B50" s="124" t="s">
        <v>1251</v>
      </c>
      <c r="C50" s="129" t="s">
        <v>8165</v>
      </c>
      <c r="D50" s="124" t="s">
        <v>219</v>
      </c>
      <c r="E50" s="124" t="s">
        <v>219</v>
      </c>
      <c r="F50" s="124" t="s">
        <v>28</v>
      </c>
      <c r="G50" s="126" t="s">
        <v>7846</v>
      </c>
      <c r="H50" s="126" t="s">
        <v>7847</v>
      </c>
      <c r="I50" s="129" t="s">
        <v>7848</v>
      </c>
      <c r="J50" s="124" t="s">
        <v>7849</v>
      </c>
      <c r="K50" s="129" t="s">
        <v>42</v>
      </c>
      <c r="L50" s="129" t="s">
        <v>42</v>
      </c>
      <c r="M50" s="129" t="s">
        <v>90</v>
      </c>
      <c r="N50" s="180">
        <v>578</v>
      </c>
      <c r="O50" s="180">
        <v>578</v>
      </c>
      <c r="P50" s="155"/>
      <c r="Q50" s="155"/>
      <c r="R50" s="129" t="s">
        <v>87</v>
      </c>
      <c r="S50" s="159"/>
    </row>
    <row r="51" spans="1:19" s="159" customFormat="1" ht="30" customHeight="1" x14ac:dyDescent="0.3">
      <c r="A51" s="164">
        <f t="shared" si="0"/>
        <v>46</v>
      </c>
      <c r="B51" s="124" t="s">
        <v>1251</v>
      </c>
      <c r="C51" s="129" t="s">
        <v>8165</v>
      </c>
      <c r="D51" s="124" t="s">
        <v>219</v>
      </c>
      <c r="E51" s="124" t="s">
        <v>7830</v>
      </c>
      <c r="F51" s="124" t="s">
        <v>28</v>
      </c>
      <c r="G51" s="126" t="s">
        <v>661</v>
      </c>
      <c r="H51" s="126" t="s">
        <v>7850</v>
      </c>
      <c r="I51" s="129" t="s">
        <v>7851</v>
      </c>
      <c r="J51" s="129" t="s">
        <v>7852</v>
      </c>
      <c r="K51" s="124" t="s">
        <v>734</v>
      </c>
      <c r="L51" s="124" t="s">
        <v>137</v>
      </c>
      <c r="M51" s="124" t="s">
        <v>33</v>
      </c>
      <c r="N51" s="180">
        <v>200</v>
      </c>
      <c r="O51" s="180">
        <v>200</v>
      </c>
      <c r="P51" s="155"/>
      <c r="Q51" s="155">
        <v>100</v>
      </c>
      <c r="R51" s="129" t="s">
        <v>87</v>
      </c>
      <c r="S51" s="156"/>
    </row>
    <row r="52" spans="1:19" s="159" customFormat="1" ht="30" customHeight="1" x14ac:dyDescent="0.3">
      <c r="A52" s="164">
        <f t="shared" si="0"/>
        <v>47</v>
      </c>
      <c r="B52" s="124" t="s">
        <v>1251</v>
      </c>
      <c r="C52" s="129" t="s">
        <v>8166</v>
      </c>
      <c r="D52" s="129" t="s">
        <v>219</v>
      </c>
      <c r="E52" s="129" t="s">
        <v>7830</v>
      </c>
      <c r="F52" s="129" t="s">
        <v>7853</v>
      </c>
      <c r="G52" s="126" t="s">
        <v>339</v>
      </c>
      <c r="H52" s="126" t="s">
        <v>7854</v>
      </c>
      <c r="I52" s="129" t="s">
        <v>7855</v>
      </c>
      <c r="J52" s="129" t="s">
        <v>7856</v>
      </c>
      <c r="K52" s="129" t="s">
        <v>2060</v>
      </c>
      <c r="L52" s="161" t="s">
        <v>8169</v>
      </c>
      <c r="M52" s="161" t="s">
        <v>7857</v>
      </c>
      <c r="N52" s="289">
        <v>100</v>
      </c>
      <c r="O52" s="289">
        <v>100</v>
      </c>
      <c r="P52" s="157"/>
      <c r="Q52" s="157">
        <v>100</v>
      </c>
      <c r="R52" s="129"/>
      <c r="S52" s="156"/>
    </row>
    <row r="53" spans="1:19" s="156" customFormat="1" ht="30" customHeight="1" x14ac:dyDescent="0.3">
      <c r="A53" s="164">
        <f t="shared" si="0"/>
        <v>48</v>
      </c>
      <c r="B53" s="124" t="s">
        <v>1251</v>
      </c>
      <c r="C53" s="129" t="s">
        <v>8170</v>
      </c>
      <c r="D53" s="124" t="s">
        <v>219</v>
      </c>
      <c r="E53" s="124" t="s">
        <v>7858</v>
      </c>
      <c r="F53" s="124" t="s">
        <v>28</v>
      </c>
      <c r="G53" s="126" t="s">
        <v>7859</v>
      </c>
      <c r="H53" s="126" t="s">
        <v>7860</v>
      </c>
      <c r="I53" s="129" t="s">
        <v>7861</v>
      </c>
      <c r="J53" s="124" t="s">
        <v>7305</v>
      </c>
      <c r="K53" s="124" t="s">
        <v>90</v>
      </c>
      <c r="L53" s="124" t="s">
        <v>7862</v>
      </c>
      <c r="M53" s="124" t="s">
        <v>7863</v>
      </c>
      <c r="N53" s="180">
        <v>1200</v>
      </c>
      <c r="O53" s="180">
        <v>1200</v>
      </c>
      <c r="P53" s="155"/>
      <c r="Q53" s="155">
        <v>50</v>
      </c>
      <c r="R53" s="129" t="s">
        <v>87</v>
      </c>
    </row>
    <row r="54" spans="1:19" s="156" customFormat="1" ht="30" customHeight="1" x14ac:dyDescent="0.3">
      <c r="A54" s="164">
        <f t="shared" si="0"/>
        <v>49</v>
      </c>
      <c r="B54" s="124" t="s">
        <v>1251</v>
      </c>
      <c r="C54" s="129" t="s">
        <v>8170</v>
      </c>
      <c r="D54" s="124" t="s">
        <v>219</v>
      </c>
      <c r="E54" s="124" t="s">
        <v>7858</v>
      </c>
      <c r="F54" s="124" t="s">
        <v>28</v>
      </c>
      <c r="G54" s="126" t="s">
        <v>1137</v>
      </c>
      <c r="H54" s="126" t="s">
        <v>7864</v>
      </c>
      <c r="I54" s="129" t="s">
        <v>7865</v>
      </c>
      <c r="J54" s="124" t="s">
        <v>7866</v>
      </c>
      <c r="K54" s="124" t="s">
        <v>90</v>
      </c>
      <c r="L54" s="124" t="s">
        <v>7862</v>
      </c>
      <c r="M54" s="124" t="s">
        <v>7867</v>
      </c>
      <c r="N54" s="180">
        <v>2900</v>
      </c>
      <c r="O54" s="180">
        <v>2900</v>
      </c>
      <c r="P54" s="155"/>
      <c r="Q54" s="155">
        <v>10</v>
      </c>
      <c r="R54" s="129" t="s">
        <v>87</v>
      </c>
    </row>
    <row r="55" spans="1:19" s="156" customFormat="1" ht="30" customHeight="1" x14ac:dyDescent="0.3">
      <c r="A55" s="164">
        <f t="shared" si="0"/>
        <v>50</v>
      </c>
      <c r="B55" s="124" t="s">
        <v>1251</v>
      </c>
      <c r="C55" s="129" t="s">
        <v>8170</v>
      </c>
      <c r="D55" s="124" t="s">
        <v>219</v>
      </c>
      <c r="E55" s="124" t="s">
        <v>7858</v>
      </c>
      <c r="F55" s="124" t="s">
        <v>28</v>
      </c>
      <c r="G55" s="126" t="s">
        <v>661</v>
      </c>
      <c r="H55" s="126" t="s">
        <v>7868</v>
      </c>
      <c r="I55" s="129" t="s">
        <v>7869</v>
      </c>
      <c r="J55" s="129" t="s">
        <v>7870</v>
      </c>
      <c r="K55" s="124" t="s">
        <v>6554</v>
      </c>
      <c r="L55" s="124" t="s">
        <v>7871</v>
      </c>
      <c r="M55" s="124" t="s">
        <v>7871</v>
      </c>
      <c r="N55" s="180">
        <v>1300</v>
      </c>
      <c r="O55" s="180">
        <v>1300</v>
      </c>
      <c r="P55" s="155"/>
      <c r="Q55" s="155">
        <v>0</v>
      </c>
      <c r="R55" s="129" t="s">
        <v>87</v>
      </c>
    </row>
    <row r="56" spans="1:19" s="156" customFormat="1" ht="30" customHeight="1" x14ac:dyDescent="0.3">
      <c r="A56" s="164">
        <f t="shared" si="0"/>
        <v>51</v>
      </c>
      <c r="B56" s="124" t="s">
        <v>1251</v>
      </c>
      <c r="C56" s="129" t="s">
        <v>8170</v>
      </c>
      <c r="D56" s="124" t="s">
        <v>219</v>
      </c>
      <c r="E56" s="124" t="s">
        <v>7858</v>
      </c>
      <c r="F56" s="124" t="s">
        <v>28</v>
      </c>
      <c r="G56" s="126" t="s">
        <v>661</v>
      </c>
      <c r="H56" s="126" t="s">
        <v>7872</v>
      </c>
      <c r="I56" s="129" t="s">
        <v>7873</v>
      </c>
      <c r="J56" s="129" t="s">
        <v>7874</v>
      </c>
      <c r="K56" s="124" t="s">
        <v>90</v>
      </c>
      <c r="L56" s="124" t="s">
        <v>7871</v>
      </c>
      <c r="M56" s="124" t="s">
        <v>7871</v>
      </c>
      <c r="N56" s="180">
        <v>1200</v>
      </c>
      <c r="O56" s="180">
        <v>711</v>
      </c>
      <c r="P56" s="155"/>
      <c r="Q56" s="155">
        <v>0</v>
      </c>
      <c r="R56" s="129" t="s">
        <v>87</v>
      </c>
    </row>
    <row r="57" spans="1:19" s="159" customFormat="1" ht="30" customHeight="1" x14ac:dyDescent="0.3">
      <c r="A57" s="164">
        <f t="shared" si="0"/>
        <v>52</v>
      </c>
      <c r="B57" s="124" t="s">
        <v>1251</v>
      </c>
      <c r="C57" s="129" t="s">
        <v>8170</v>
      </c>
      <c r="D57" s="124" t="s">
        <v>219</v>
      </c>
      <c r="E57" s="124" t="s">
        <v>7858</v>
      </c>
      <c r="F57" s="124" t="s">
        <v>28</v>
      </c>
      <c r="G57" s="126" t="s">
        <v>661</v>
      </c>
      <c r="H57" s="126" t="s">
        <v>7875</v>
      </c>
      <c r="I57" s="129" t="s">
        <v>7876</v>
      </c>
      <c r="J57" s="124" t="s">
        <v>7877</v>
      </c>
      <c r="K57" s="124" t="s">
        <v>90</v>
      </c>
      <c r="L57" s="124" t="s">
        <v>7871</v>
      </c>
      <c r="M57" s="124" t="s">
        <v>7871</v>
      </c>
      <c r="N57" s="180">
        <v>2500</v>
      </c>
      <c r="O57" s="180">
        <v>410</v>
      </c>
      <c r="P57" s="155"/>
      <c r="Q57" s="155">
        <v>0</v>
      </c>
      <c r="R57" s="129" t="s">
        <v>87</v>
      </c>
      <c r="S57" s="156"/>
    </row>
    <row r="58" spans="1:19" s="159" customFormat="1" ht="30" customHeight="1" x14ac:dyDescent="0.3">
      <c r="A58" s="164">
        <f t="shared" si="0"/>
        <v>53</v>
      </c>
      <c r="B58" s="124" t="s">
        <v>1251</v>
      </c>
      <c r="C58" s="129" t="s">
        <v>8170</v>
      </c>
      <c r="D58" s="124" t="s">
        <v>219</v>
      </c>
      <c r="E58" s="124" t="s">
        <v>7878</v>
      </c>
      <c r="F58" s="124" t="s">
        <v>28</v>
      </c>
      <c r="G58" s="126" t="s">
        <v>661</v>
      </c>
      <c r="H58" s="126" t="s">
        <v>7879</v>
      </c>
      <c r="I58" s="129" t="s">
        <v>7880</v>
      </c>
      <c r="J58" s="129" t="s">
        <v>7881</v>
      </c>
      <c r="K58" s="129" t="s">
        <v>7882</v>
      </c>
      <c r="L58" s="124" t="s">
        <v>784</v>
      </c>
      <c r="M58" s="124" t="s">
        <v>3699</v>
      </c>
      <c r="N58" s="180">
        <v>3800</v>
      </c>
      <c r="O58" s="180">
        <v>1500</v>
      </c>
      <c r="P58" s="155"/>
      <c r="Q58" s="155">
        <v>30</v>
      </c>
      <c r="R58" s="129" t="s">
        <v>87</v>
      </c>
      <c r="S58" s="156"/>
    </row>
    <row r="59" spans="1:19" s="159" customFormat="1" ht="30" customHeight="1" x14ac:dyDescent="0.3">
      <c r="A59" s="164">
        <f t="shared" si="0"/>
        <v>54</v>
      </c>
      <c r="B59" s="124" t="s">
        <v>1251</v>
      </c>
      <c r="C59" s="129" t="s">
        <v>8170</v>
      </c>
      <c r="D59" s="124" t="s">
        <v>219</v>
      </c>
      <c r="E59" s="124" t="s">
        <v>7878</v>
      </c>
      <c r="F59" s="124" t="s">
        <v>28</v>
      </c>
      <c r="G59" s="126" t="s">
        <v>661</v>
      </c>
      <c r="H59" s="126" t="s">
        <v>7883</v>
      </c>
      <c r="I59" s="129" t="s">
        <v>7884</v>
      </c>
      <c r="J59" s="129" t="s">
        <v>7885</v>
      </c>
      <c r="K59" s="125" t="s">
        <v>954</v>
      </c>
      <c r="L59" s="124" t="s">
        <v>33</v>
      </c>
      <c r="M59" s="124" t="s">
        <v>858</v>
      </c>
      <c r="N59" s="180">
        <v>1300</v>
      </c>
      <c r="O59" s="180">
        <v>1300</v>
      </c>
      <c r="P59" s="155"/>
      <c r="Q59" s="155">
        <v>100</v>
      </c>
      <c r="R59" s="129" t="s">
        <v>87</v>
      </c>
      <c r="S59" s="156"/>
    </row>
    <row r="60" spans="1:19" s="156" customFormat="1" ht="30" customHeight="1" x14ac:dyDescent="0.3">
      <c r="A60" s="164">
        <f t="shared" si="0"/>
        <v>55</v>
      </c>
      <c r="B60" s="124" t="s">
        <v>1251</v>
      </c>
      <c r="C60" s="129" t="s">
        <v>8170</v>
      </c>
      <c r="D60" s="124" t="s">
        <v>219</v>
      </c>
      <c r="E60" s="124" t="s">
        <v>7878</v>
      </c>
      <c r="F60" s="124" t="s">
        <v>28</v>
      </c>
      <c r="G60" s="126" t="s">
        <v>661</v>
      </c>
      <c r="H60" s="126" t="s">
        <v>7886</v>
      </c>
      <c r="I60" s="129" t="s">
        <v>7887</v>
      </c>
      <c r="J60" s="129" t="s">
        <v>7888</v>
      </c>
      <c r="K60" s="124" t="s">
        <v>954</v>
      </c>
      <c r="L60" s="124" t="s">
        <v>33</v>
      </c>
      <c r="M60" s="124" t="s">
        <v>901</v>
      </c>
      <c r="N60" s="180">
        <v>3500</v>
      </c>
      <c r="O60" s="180">
        <v>1300</v>
      </c>
      <c r="P60" s="155"/>
      <c r="Q60" s="155">
        <v>40</v>
      </c>
      <c r="R60" s="129" t="s">
        <v>87</v>
      </c>
    </row>
    <row r="61" spans="1:19" s="156" customFormat="1" ht="30" customHeight="1" x14ac:dyDescent="0.3">
      <c r="A61" s="164">
        <f t="shared" si="0"/>
        <v>56</v>
      </c>
      <c r="B61" s="124" t="s">
        <v>1251</v>
      </c>
      <c r="C61" s="129" t="s">
        <v>8170</v>
      </c>
      <c r="D61" s="124" t="s">
        <v>219</v>
      </c>
      <c r="E61" s="124" t="s">
        <v>7878</v>
      </c>
      <c r="F61" s="124" t="s">
        <v>28</v>
      </c>
      <c r="G61" s="126" t="s">
        <v>661</v>
      </c>
      <c r="H61" s="126" t="s">
        <v>7889</v>
      </c>
      <c r="I61" s="129" t="s">
        <v>7890</v>
      </c>
      <c r="J61" s="129" t="s">
        <v>7891</v>
      </c>
      <c r="K61" s="124" t="s">
        <v>2126</v>
      </c>
      <c r="L61" s="124" t="s">
        <v>776</v>
      </c>
      <c r="M61" s="124" t="s">
        <v>858</v>
      </c>
      <c r="N61" s="180">
        <v>400</v>
      </c>
      <c r="O61" s="180">
        <v>400</v>
      </c>
      <c r="P61" s="155"/>
      <c r="Q61" s="155">
        <v>100</v>
      </c>
      <c r="R61" s="129" t="s">
        <v>87</v>
      </c>
    </row>
    <row r="62" spans="1:19" s="156" customFormat="1" ht="30" customHeight="1" x14ac:dyDescent="0.3">
      <c r="A62" s="164">
        <f t="shared" si="0"/>
        <v>57</v>
      </c>
      <c r="B62" s="124" t="s">
        <v>1251</v>
      </c>
      <c r="C62" s="129" t="s">
        <v>7892</v>
      </c>
      <c r="D62" s="124" t="s">
        <v>7893</v>
      </c>
      <c r="E62" s="124" t="s">
        <v>7894</v>
      </c>
      <c r="F62" s="124" t="s">
        <v>28</v>
      </c>
      <c r="G62" s="126" t="s">
        <v>93</v>
      </c>
      <c r="H62" s="126" t="s">
        <v>7895</v>
      </c>
      <c r="I62" s="129" t="s">
        <v>7896</v>
      </c>
      <c r="J62" s="129" t="s">
        <v>7897</v>
      </c>
      <c r="K62" s="124" t="s">
        <v>137</v>
      </c>
      <c r="L62" s="124"/>
      <c r="M62" s="124"/>
      <c r="N62" s="180">
        <v>150</v>
      </c>
      <c r="O62" s="180">
        <v>150</v>
      </c>
      <c r="P62" s="155"/>
      <c r="Q62" s="155"/>
      <c r="R62" s="129"/>
      <c r="S62" s="159"/>
    </row>
    <row r="63" spans="1:19" s="156" customFormat="1" ht="30" customHeight="1" x14ac:dyDescent="0.3">
      <c r="A63" s="164">
        <f t="shared" si="0"/>
        <v>58</v>
      </c>
      <c r="B63" s="124" t="s">
        <v>1251</v>
      </c>
      <c r="C63" s="129" t="s">
        <v>7892</v>
      </c>
      <c r="D63" s="124" t="s">
        <v>7893</v>
      </c>
      <c r="E63" s="124" t="s">
        <v>7894</v>
      </c>
      <c r="F63" s="124" t="s">
        <v>28</v>
      </c>
      <c r="G63" s="126" t="s">
        <v>93</v>
      </c>
      <c r="H63" s="126" t="s">
        <v>7898</v>
      </c>
      <c r="I63" s="129" t="s">
        <v>7899</v>
      </c>
      <c r="J63" s="129" t="s">
        <v>7900</v>
      </c>
      <c r="K63" s="124" t="s">
        <v>137</v>
      </c>
      <c r="L63" s="124"/>
      <c r="M63" s="124"/>
      <c r="N63" s="180">
        <v>400</v>
      </c>
      <c r="O63" s="180">
        <v>400</v>
      </c>
      <c r="P63" s="155"/>
      <c r="Q63" s="155"/>
      <c r="R63" s="129"/>
      <c r="S63" s="159"/>
    </row>
    <row r="64" spans="1:19" s="156" customFormat="1" ht="30" customHeight="1" x14ac:dyDescent="0.3">
      <c r="A64" s="164">
        <f t="shared" si="0"/>
        <v>59</v>
      </c>
      <c r="B64" s="124" t="s">
        <v>1251</v>
      </c>
      <c r="C64" s="129" t="s">
        <v>7892</v>
      </c>
      <c r="D64" s="124" t="s">
        <v>7893</v>
      </c>
      <c r="E64" s="124" t="s">
        <v>7894</v>
      </c>
      <c r="F64" s="124" t="s">
        <v>28</v>
      </c>
      <c r="G64" s="126" t="s">
        <v>93</v>
      </c>
      <c r="H64" s="126" t="s">
        <v>7901</v>
      </c>
      <c r="I64" s="129" t="s">
        <v>7902</v>
      </c>
      <c r="J64" s="129" t="s">
        <v>7903</v>
      </c>
      <c r="K64" s="124" t="s">
        <v>137</v>
      </c>
      <c r="L64" s="124"/>
      <c r="M64" s="124"/>
      <c r="N64" s="180">
        <v>250</v>
      </c>
      <c r="O64" s="180">
        <v>250</v>
      </c>
      <c r="P64" s="155"/>
      <c r="Q64" s="155"/>
      <c r="R64" s="129"/>
      <c r="S64" s="159"/>
    </row>
    <row r="65" spans="1:18" s="156" customFormat="1" ht="30" customHeight="1" x14ac:dyDescent="0.3">
      <c r="A65" s="164">
        <f t="shared" si="0"/>
        <v>60</v>
      </c>
      <c r="B65" s="124" t="s">
        <v>1251</v>
      </c>
      <c r="C65" s="129" t="s">
        <v>7892</v>
      </c>
      <c r="D65" s="124" t="s">
        <v>7904</v>
      </c>
      <c r="E65" s="124" t="s">
        <v>7905</v>
      </c>
      <c r="F65" s="124" t="s">
        <v>28</v>
      </c>
      <c r="G65" s="126" t="s">
        <v>4484</v>
      </c>
      <c r="H65" s="126" t="s">
        <v>7906</v>
      </c>
      <c r="I65" s="129" t="s">
        <v>7907</v>
      </c>
      <c r="J65" s="124" t="s">
        <v>7908</v>
      </c>
      <c r="K65" s="124" t="s">
        <v>137</v>
      </c>
      <c r="L65" s="124" t="s">
        <v>137</v>
      </c>
      <c r="M65" s="124" t="s">
        <v>33</v>
      </c>
      <c r="N65" s="180">
        <v>220</v>
      </c>
      <c r="O65" s="180">
        <v>220</v>
      </c>
      <c r="P65" s="155"/>
      <c r="Q65" s="155">
        <v>100</v>
      </c>
      <c r="R65" s="129"/>
    </row>
    <row r="66" spans="1:18" s="156" customFormat="1" ht="30" customHeight="1" x14ac:dyDescent="0.3">
      <c r="A66" s="164">
        <f t="shared" si="0"/>
        <v>61</v>
      </c>
      <c r="B66" s="124" t="s">
        <v>1251</v>
      </c>
      <c r="C66" s="129" t="s">
        <v>7892</v>
      </c>
      <c r="D66" s="124" t="s">
        <v>7909</v>
      </c>
      <c r="E66" s="124" t="s">
        <v>7910</v>
      </c>
      <c r="F66" s="124" t="s">
        <v>37</v>
      </c>
      <c r="G66" s="126" t="s">
        <v>93</v>
      </c>
      <c r="H66" s="126" t="s">
        <v>7911</v>
      </c>
      <c r="I66" s="129" t="s">
        <v>7912</v>
      </c>
      <c r="J66" s="129" t="s">
        <v>7913</v>
      </c>
      <c r="K66" s="124" t="s">
        <v>4103</v>
      </c>
      <c r="L66" s="162" t="s">
        <v>1117</v>
      </c>
      <c r="M66" s="162" t="s">
        <v>638</v>
      </c>
      <c r="N66" s="180">
        <v>4000</v>
      </c>
      <c r="O66" s="180">
        <v>800</v>
      </c>
      <c r="P66" s="155"/>
      <c r="Q66" s="155"/>
      <c r="R66" s="129"/>
    </row>
    <row r="67" spans="1:18" s="156" customFormat="1" ht="30" customHeight="1" x14ac:dyDescent="0.3">
      <c r="A67" s="164">
        <f t="shared" si="0"/>
        <v>62</v>
      </c>
      <c r="B67" s="124" t="s">
        <v>1251</v>
      </c>
      <c r="C67" s="129" t="s">
        <v>7892</v>
      </c>
      <c r="D67" s="124" t="s">
        <v>7909</v>
      </c>
      <c r="E67" s="124" t="s">
        <v>7910</v>
      </c>
      <c r="F67" s="124" t="s">
        <v>28</v>
      </c>
      <c r="G67" s="126" t="s">
        <v>93</v>
      </c>
      <c r="H67" s="126" t="s">
        <v>7914</v>
      </c>
      <c r="I67" s="129" t="s">
        <v>7915</v>
      </c>
      <c r="J67" s="129" t="s">
        <v>7916</v>
      </c>
      <c r="K67" s="124" t="s">
        <v>42</v>
      </c>
      <c r="L67" s="124"/>
      <c r="M67" s="124"/>
      <c r="N67" s="180">
        <v>400</v>
      </c>
      <c r="O67" s="180">
        <v>400</v>
      </c>
      <c r="P67" s="155"/>
      <c r="Q67" s="155"/>
      <c r="R67" s="129"/>
    </row>
    <row r="68" spans="1:18" s="156" customFormat="1" ht="30" customHeight="1" x14ac:dyDescent="0.3">
      <c r="A68" s="164">
        <f t="shared" si="0"/>
        <v>63</v>
      </c>
      <c r="B68" s="124" t="s">
        <v>1251</v>
      </c>
      <c r="C68" s="129" t="s">
        <v>7892</v>
      </c>
      <c r="D68" s="124" t="s">
        <v>7917</v>
      </c>
      <c r="E68" s="124" t="s">
        <v>7918</v>
      </c>
      <c r="F68" s="124" t="s">
        <v>28</v>
      </c>
      <c r="G68" s="126" t="s">
        <v>93</v>
      </c>
      <c r="H68" s="126" t="s">
        <v>7919</v>
      </c>
      <c r="I68" s="129" t="s">
        <v>7920</v>
      </c>
      <c r="J68" s="124" t="s">
        <v>7921</v>
      </c>
      <c r="K68" s="124" t="s">
        <v>42</v>
      </c>
      <c r="L68" s="124"/>
      <c r="M68" s="124"/>
      <c r="N68" s="180">
        <v>200</v>
      </c>
      <c r="O68" s="180">
        <v>200</v>
      </c>
      <c r="P68" s="155"/>
      <c r="Q68" s="155"/>
      <c r="R68" s="129"/>
    </row>
    <row r="69" spans="1:18" s="156" customFormat="1" ht="30" customHeight="1" x14ac:dyDescent="0.3">
      <c r="A69" s="164">
        <f t="shared" si="0"/>
        <v>64</v>
      </c>
      <c r="B69" s="124" t="s">
        <v>1251</v>
      </c>
      <c r="C69" s="129" t="s">
        <v>7892</v>
      </c>
      <c r="D69" s="124" t="s">
        <v>7922</v>
      </c>
      <c r="E69" s="124" t="s">
        <v>7923</v>
      </c>
      <c r="F69" s="124" t="s">
        <v>28</v>
      </c>
      <c r="G69" s="126" t="s">
        <v>93</v>
      </c>
      <c r="H69" s="126" t="s">
        <v>7924</v>
      </c>
      <c r="I69" s="129" t="s">
        <v>7925</v>
      </c>
      <c r="J69" s="124" t="s">
        <v>7926</v>
      </c>
      <c r="K69" s="124" t="s">
        <v>42</v>
      </c>
      <c r="L69" s="124"/>
      <c r="M69" s="124"/>
      <c r="N69" s="180">
        <v>200</v>
      </c>
      <c r="O69" s="180">
        <v>200</v>
      </c>
      <c r="P69" s="155"/>
      <c r="Q69" s="155"/>
      <c r="R69" s="129"/>
    </row>
    <row r="70" spans="1:18" s="156" customFormat="1" ht="30" customHeight="1" x14ac:dyDescent="0.3">
      <c r="A70" s="164">
        <f t="shared" si="0"/>
        <v>65</v>
      </c>
      <c r="B70" s="124" t="s">
        <v>1251</v>
      </c>
      <c r="C70" s="129" t="s">
        <v>7892</v>
      </c>
      <c r="D70" s="124" t="s">
        <v>7922</v>
      </c>
      <c r="E70" s="124" t="s">
        <v>7923</v>
      </c>
      <c r="F70" s="124" t="s">
        <v>28</v>
      </c>
      <c r="G70" s="126" t="s">
        <v>93</v>
      </c>
      <c r="H70" s="126" t="s">
        <v>7927</v>
      </c>
      <c r="I70" s="129" t="s">
        <v>7928</v>
      </c>
      <c r="J70" s="129" t="s">
        <v>7929</v>
      </c>
      <c r="K70" s="124" t="s">
        <v>42</v>
      </c>
      <c r="L70" s="124"/>
      <c r="M70" s="124"/>
      <c r="N70" s="180">
        <v>300</v>
      </c>
      <c r="O70" s="180">
        <v>300</v>
      </c>
      <c r="P70" s="155"/>
      <c r="Q70" s="155"/>
      <c r="R70" s="129"/>
    </row>
    <row r="71" spans="1:18" s="156" customFormat="1" ht="30" customHeight="1" x14ac:dyDescent="0.3">
      <c r="A71" s="164">
        <f t="shared" ref="A71:A134" si="1">ROW()-5</f>
        <v>66</v>
      </c>
      <c r="B71" s="124" t="s">
        <v>1251</v>
      </c>
      <c r="C71" s="129" t="s">
        <v>7892</v>
      </c>
      <c r="D71" s="124" t="s">
        <v>7917</v>
      </c>
      <c r="E71" s="124" t="s">
        <v>7918</v>
      </c>
      <c r="F71" s="124" t="s">
        <v>28</v>
      </c>
      <c r="G71" s="126" t="s">
        <v>93</v>
      </c>
      <c r="H71" s="126" t="s">
        <v>7930</v>
      </c>
      <c r="I71" s="129" t="s">
        <v>7931</v>
      </c>
      <c r="J71" s="124" t="s">
        <v>7932</v>
      </c>
      <c r="K71" s="124" t="s">
        <v>42</v>
      </c>
      <c r="L71" s="124"/>
      <c r="M71" s="124"/>
      <c r="N71" s="180">
        <v>481</v>
      </c>
      <c r="O71" s="180">
        <v>481</v>
      </c>
      <c r="P71" s="155"/>
      <c r="Q71" s="155"/>
      <c r="R71" s="129"/>
    </row>
    <row r="72" spans="1:18" s="156" customFormat="1" ht="30" customHeight="1" x14ac:dyDescent="0.3">
      <c r="A72" s="164">
        <f t="shared" si="1"/>
        <v>67</v>
      </c>
      <c r="B72" s="124" t="s">
        <v>1251</v>
      </c>
      <c r="C72" s="129" t="s">
        <v>7892</v>
      </c>
      <c r="D72" s="124" t="s">
        <v>7922</v>
      </c>
      <c r="E72" s="124" t="s">
        <v>7923</v>
      </c>
      <c r="F72" s="124" t="s">
        <v>28</v>
      </c>
      <c r="G72" s="126" t="s">
        <v>93</v>
      </c>
      <c r="H72" s="126" t="s">
        <v>7933</v>
      </c>
      <c r="I72" s="129" t="s">
        <v>7934</v>
      </c>
      <c r="J72" s="124" t="s">
        <v>7935</v>
      </c>
      <c r="K72" s="124" t="s">
        <v>42</v>
      </c>
      <c r="L72" s="124"/>
      <c r="M72" s="124"/>
      <c r="N72" s="180">
        <v>120</v>
      </c>
      <c r="O72" s="180">
        <v>120</v>
      </c>
      <c r="P72" s="155"/>
      <c r="Q72" s="155"/>
      <c r="R72" s="129"/>
    </row>
    <row r="73" spans="1:18" s="156" customFormat="1" ht="30" customHeight="1" x14ac:dyDescent="0.3">
      <c r="A73" s="164">
        <f t="shared" si="1"/>
        <v>68</v>
      </c>
      <c r="B73" s="124" t="s">
        <v>1251</v>
      </c>
      <c r="C73" s="124" t="s">
        <v>7936</v>
      </c>
      <c r="D73" s="124" t="s">
        <v>7937</v>
      </c>
      <c r="E73" s="124" t="s">
        <v>7938</v>
      </c>
      <c r="F73" s="124" t="s">
        <v>28</v>
      </c>
      <c r="G73" s="126" t="s">
        <v>1047</v>
      </c>
      <c r="H73" s="126" t="s">
        <v>7939</v>
      </c>
      <c r="I73" s="129" t="s">
        <v>7940</v>
      </c>
      <c r="J73" s="129" t="s">
        <v>7941</v>
      </c>
      <c r="K73" s="129" t="s">
        <v>7942</v>
      </c>
      <c r="L73" s="124" t="s">
        <v>625</v>
      </c>
      <c r="M73" s="124" t="s">
        <v>2524</v>
      </c>
      <c r="N73" s="180">
        <v>38849</v>
      </c>
      <c r="O73" s="180">
        <v>3350</v>
      </c>
      <c r="P73" s="155"/>
      <c r="Q73" s="155">
        <v>10</v>
      </c>
      <c r="R73" s="129"/>
    </row>
    <row r="74" spans="1:18" s="156" customFormat="1" ht="30" customHeight="1" x14ac:dyDescent="0.3">
      <c r="A74" s="164">
        <f t="shared" si="1"/>
        <v>69</v>
      </c>
      <c r="B74" s="124" t="s">
        <v>1251</v>
      </c>
      <c r="C74" s="124" t="s">
        <v>7936</v>
      </c>
      <c r="D74" s="124" t="s">
        <v>7943</v>
      </c>
      <c r="E74" s="124" t="s">
        <v>7944</v>
      </c>
      <c r="F74" s="124" t="s">
        <v>28</v>
      </c>
      <c r="G74" s="126" t="s">
        <v>1047</v>
      </c>
      <c r="H74" s="126" t="s">
        <v>7945</v>
      </c>
      <c r="I74" s="129" t="s">
        <v>7946</v>
      </c>
      <c r="J74" s="129" t="s">
        <v>7947</v>
      </c>
      <c r="K74" s="129" t="s">
        <v>7942</v>
      </c>
      <c r="L74" s="124" t="s">
        <v>625</v>
      </c>
      <c r="M74" s="124" t="s">
        <v>638</v>
      </c>
      <c r="N74" s="180">
        <v>7000</v>
      </c>
      <c r="O74" s="180">
        <v>7000</v>
      </c>
      <c r="P74" s="155"/>
      <c r="Q74" s="155">
        <v>100</v>
      </c>
      <c r="R74" s="129"/>
    </row>
    <row r="75" spans="1:18" s="156" customFormat="1" ht="30" customHeight="1" x14ac:dyDescent="0.3">
      <c r="A75" s="164">
        <f t="shared" si="1"/>
        <v>70</v>
      </c>
      <c r="B75" s="124" t="s">
        <v>1251</v>
      </c>
      <c r="C75" s="124" t="s">
        <v>7936</v>
      </c>
      <c r="D75" s="124" t="s">
        <v>7943</v>
      </c>
      <c r="E75" s="124" t="s">
        <v>7944</v>
      </c>
      <c r="F75" s="124" t="s">
        <v>28</v>
      </c>
      <c r="G75" s="126" t="s">
        <v>1047</v>
      </c>
      <c r="H75" s="126" t="s">
        <v>7948</v>
      </c>
      <c r="I75" s="129" t="s">
        <v>7949</v>
      </c>
      <c r="J75" s="125" t="s">
        <v>7950</v>
      </c>
      <c r="K75" s="129" t="s">
        <v>7942</v>
      </c>
      <c r="L75" s="124" t="s">
        <v>625</v>
      </c>
      <c r="M75" s="124" t="s">
        <v>638</v>
      </c>
      <c r="N75" s="180">
        <v>1500</v>
      </c>
      <c r="O75" s="180">
        <v>900</v>
      </c>
      <c r="P75" s="155"/>
      <c r="Q75" s="155">
        <v>100</v>
      </c>
      <c r="R75" s="129"/>
    </row>
    <row r="76" spans="1:18" s="156" customFormat="1" ht="30" customHeight="1" x14ac:dyDescent="0.3">
      <c r="A76" s="164">
        <f t="shared" si="1"/>
        <v>71</v>
      </c>
      <c r="B76" s="124" t="s">
        <v>1251</v>
      </c>
      <c r="C76" s="124" t="s">
        <v>7936</v>
      </c>
      <c r="D76" s="124" t="s">
        <v>912</v>
      </c>
      <c r="E76" s="124" t="s">
        <v>7951</v>
      </c>
      <c r="F76" s="124" t="s">
        <v>37</v>
      </c>
      <c r="G76" s="126" t="s">
        <v>1047</v>
      </c>
      <c r="H76" s="126" t="s">
        <v>7952</v>
      </c>
      <c r="I76" s="129" t="s">
        <v>7953</v>
      </c>
      <c r="J76" s="129" t="s">
        <v>7954</v>
      </c>
      <c r="K76" s="124" t="s">
        <v>625</v>
      </c>
      <c r="L76" s="124" t="s">
        <v>625</v>
      </c>
      <c r="M76" s="124" t="s">
        <v>638</v>
      </c>
      <c r="N76" s="180">
        <v>40399</v>
      </c>
      <c r="O76" s="180">
        <v>8000</v>
      </c>
      <c r="P76" s="155">
        <v>15</v>
      </c>
      <c r="Q76" s="155">
        <v>50</v>
      </c>
      <c r="R76" s="129"/>
    </row>
    <row r="77" spans="1:18" s="156" customFormat="1" ht="30" customHeight="1" x14ac:dyDescent="0.3">
      <c r="A77" s="164">
        <f t="shared" si="1"/>
        <v>72</v>
      </c>
      <c r="B77" s="124" t="s">
        <v>1251</v>
      </c>
      <c r="C77" s="124" t="s">
        <v>7936</v>
      </c>
      <c r="D77" s="124" t="s">
        <v>7955</v>
      </c>
      <c r="E77" s="124" t="s">
        <v>7956</v>
      </c>
      <c r="F77" s="124" t="s">
        <v>37</v>
      </c>
      <c r="G77" s="126" t="s">
        <v>1047</v>
      </c>
      <c r="H77" s="126" t="s">
        <v>7957</v>
      </c>
      <c r="I77" s="129" t="s">
        <v>7958</v>
      </c>
      <c r="J77" s="129" t="s">
        <v>7959</v>
      </c>
      <c r="K77" s="129" t="s">
        <v>671</v>
      </c>
      <c r="L77" s="124" t="s">
        <v>7960</v>
      </c>
      <c r="M77" s="124">
        <v>2027.06</v>
      </c>
      <c r="N77" s="180">
        <v>25106</v>
      </c>
      <c r="O77" s="180">
        <v>9600</v>
      </c>
      <c r="P77" s="155">
        <v>55</v>
      </c>
      <c r="Q77" s="155">
        <v>80</v>
      </c>
      <c r="R77" s="129"/>
    </row>
    <row r="78" spans="1:18" s="156" customFormat="1" ht="30" customHeight="1" x14ac:dyDescent="0.3">
      <c r="A78" s="164">
        <f t="shared" si="1"/>
        <v>73</v>
      </c>
      <c r="B78" s="124" t="s">
        <v>1251</v>
      </c>
      <c r="C78" s="124" t="s">
        <v>7936</v>
      </c>
      <c r="D78" s="124" t="s">
        <v>7961</v>
      </c>
      <c r="E78" s="124" t="s">
        <v>7962</v>
      </c>
      <c r="F78" s="124" t="s">
        <v>37</v>
      </c>
      <c r="G78" s="126" t="s">
        <v>1047</v>
      </c>
      <c r="H78" s="126" t="s">
        <v>7963</v>
      </c>
      <c r="I78" s="129" t="s">
        <v>7964</v>
      </c>
      <c r="J78" s="125" t="s">
        <v>7965</v>
      </c>
      <c r="K78" s="129" t="s">
        <v>671</v>
      </c>
      <c r="L78" s="124" t="s">
        <v>7966</v>
      </c>
      <c r="M78" s="124" t="s">
        <v>7967</v>
      </c>
      <c r="N78" s="180">
        <v>29522</v>
      </c>
      <c r="O78" s="180">
        <v>11500</v>
      </c>
      <c r="P78" s="155">
        <v>65</v>
      </c>
      <c r="Q78" s="155">
        <v>85</v>
      </c>
      <c r="R78" s="129"/>
    </row>
    <row r="79" spans="1:18" s="156" customFormat="1" ht="30" customHeight="1" x14ac:dyDescent="0.3">
      <c r="A79" s="164">
        <f t="shared" si="1"/>
        <v>74</v>
      </c>
      <c r="B79" s="124" t="s">
        <v>1251</v>
      </c>
      <c r="C79" s="124" t="s">
        <v>7968</v>
      </c>
      <c r="D79" s="124" t="s">
        <v>7969</v>
      </c>
      <c r="E79" s="124" t="s">
        <v>7970</v>
      </c>
      <c r="F79" s="124" t="s">
        <v>312</v>
      </c>
      <c r="G79" s="126" t="s">
        <v>1370</v>
      </c>
      <c r="H79" s="126" t="s">
        <v>7971</v>
      </c>
      <c r="I79" s="129" t="s">
        <v>7972</v>
      </c>
      <c r="J79" s="125" t="s">
        <v>7973</v>
      </c>
      <c r="K79" s="129" t="s">
        <v>842</v>
      </c>
      <c r="L79" s="124" t="s">
        <v>137</v>
      </c>
      <c r="M79" s="124" t="s">
        <v>1485</v>
      </c>
      <c r="N79" s="180">
        <v>1459</v>
      </c>
      <c r="O79" s="180">
        <v>1459</v>
      </c>
      <c r="P79" s="155"/>
      <c r="Q79" s="155">
        <v>100</v>
      </c>
      <c r="R79" s="129" t="s">
        <v>7974</v>
      </c>
    </row>
    <row r="80" spans="1:18" s="156" customFormat="1" ht="30" customHeight="1" x14ac:dyDescent="0.3">
      <c r="A80" s="164">
        <f t="shared" si="1"/>
        <v>75</v>
      </c>
      <c r="B80" s="124" t="s">
        <v>1251</v>
      </c>
      <c r="C80" s="124" t="s">
        <v>7968</v>
      </c>
      <c r="D80" s="124" t="s">
        <v>7969</v>
      </c>
      <c r="E80" s="124" t="s">
        <v>7970</v>
      </c>
      <c r="F80" s="124" t="s">
        <v>312</v>
      </c>
      <c r="G80" s="126" t="s">
        <v>1370</v>
      </c>
      <c r="H80" s="126" t="s">
        <v>7975</v>
      </c>
      <c r="I80" s="129" t="s">
        <v>7976</v>
      </c>
      <c r="J80" s="125" t="s">
        <v>7977</v>
      </c>
      <c r="K80" s="129" t="s">
        <v>1485</v>
      </c>
      <c r="L80" s="124" t="s">
        <v>1485</v>
      </c>
      <c r="M80" s="124" t="s">
        <v>5163</v>
      </c>
      <c r="N80" s="180">
        <v>25237</v>
      </c>
      <c r="O80" s="180">
        <v>6235</v>
      </c>
      <c r="P80" s="155"/>
      <c r="Q80" s="155">
        <v>10</v>
      </c>
      <c r="R80" s="129"/>
    </row>
    <row r="81" spans="1:18" s="156" customFormat="1" ht="30" customHeight="1" x14ac:dyDescent="0.3">
      <c r="A81" s="164">
        <f t="shared" si="1"/>
        <v>76</v>
      </c>
      <c r="B81" s="124" t="s">
        <v>1251</v>
      </c>
      <c r="C81" s="124" t="s">
        <v>7968</v>
      </c>
      <c r="D81" s="124" t="s">
        <v>7978</v>
      </c>
      <c r="E81" s="124" t="s">
        <v>7979</v>
      </c>
      <c r="F81" s="124" t="s">
        <v>196</v>
      </c>
      <c r="G81" s="126" t="s">
        <v>1370</v>
      </c>
      <c r="H81" s="126" t="s">
        <v>7980</v>
      </c>
      <c r="I81" s="129" t="s">
        <v>7981</v>
      </c>
      <c r="J81" s="125" t="s">
        <v>7982</v>
      </c>
      <c r="K81" s="129" t="s">
        <v>671</v>
      </c>
      <c r="L81" s="124">
        <v>45506</v>
      </c>
      <c r="M81" s="124">
        <v>46387</v>
      </c>
      <c r="N81" s="180">
        <v>3284</v>
      </c>
      <c r="O81" s="180">
        <v>1500</v>
      </c>
      <c r="P81" s="155">
        <v>40</v>
      </c>
      <c r="Q81" s="155">
        <v>100</v>
      </c>
      <c r="R81" s="129"/>
    </row>
    <row r="82" spans="1:18" s="156" customFormat="1" ht="30" customHeight="1" x14ac:dyDescent="0.3">
      <c r="A82" s="164">
        <f t="shared" si="1"/>
        <v>77</v>
      </c>
      <c r="B82" s="124" t="s">
        <v>1251</v>
      </c>
      <c r="C82" s="124" t="s">
        <v>7936</v>
      </c>
      <c r="D82" s="124" t="s">
        <v>7983</v>
      </c>
      <c r="E82" s="124" t="s">
        <v>7984</v>
      </c>
      <c r="F82" s="124" t="s">
        <v>28</v>
      </c>
      <c r="G82" s="126" t="s">
        <v>1047</v>
      </c>
      <c r="H82" s="126" t="s">
        <v>7985</v>
      </c>
      <c r="I82" s="129" t="s">
        <v>7986</v>
      </c>
      <c r="J82" s="129" t="s">
        <v>7987</v>
      </c>
      <c r="K82" s="124" t="s">
        <v>625</v>
      </c>
      <c r="L82" s="124" t="s">
        <v>625</v>
      </c>
      <c r="M82" s="124" t="s">
        <v>947</v>
      </c>
      <c r="N82" s="180">
        <v>650</v>
      </c>
      <c r="O82" s="180">
        <v>650</v>
      </c>
      <c r="P82" s="155" t="s">
        <v>74</v>
      </c>
      <c r="Q82" s="155">
        <v>100</v>
      </c>
      <c r="R82" s="129"/>
    </row>
    <row r="83" spans="1:18" s="156" customFormat="1" ht="30" customHeight="1" x14ac:dyDescent="0.3">
      <c r="A83" s="164">
        <f t="shared" si="1"/>
        <v>78</v>
      </c>
      <c r="B83" s="124" t="s">
        <v>1251</v>
      </c>
      <c r="C83" s="124" t="s">
        <v>7936</v>
      </c>
      <c r="D83" s="124" t="s">
        <v>7983</v>
      </c>
      <c r="E83" s="124" t="s">
        <v>7984</v>
      </c>
      <c r="F83" s="124" t="s">
        <v>28</v>
      </c>
      <c r="G83" s="126" t="s">
        <v>1047</v>
      </c>
      <c r="H83" s="126" t="s">
        <v>7988</v>
      </c>
      <c r="I83" s="129" t="s">
        <v>7986</v>
      </c>
      <c r="J83" s="129" t="s">
        <v>7989</v>
      </c>
      <c r="K83" s="124" t="s">
        <v>625</v>
      </c>
      <c r="L83" s="124" t="s">
        <v>625</v>
      </c>
      <c r="M83" s="124" t="s">
        <v>947</v>
      </c>
      <c r="N83" s="180">
        <v>200</v>
      </c>
      <c r="O83" s="180">
        <v>200</v>
      </c>
      <c r="P83" s="155" t="s">
        <v>74</v>
      </c>
      <c r="Q83" s="155">
        <v>100</v>
      </c>
      <c r="R83" s="129"/>
    </row>
    <row r="84" spans="1:18" s="156" customFormat="1" ht="30" customHeight="1" x14ac:dyDescent="0.3">
      <c r="A84" s="164">
        <f t="shared" si="1"/>
        <v>79</v>
      </c>
      <c r="B84" s="124" t="s">
        <v>1251</v>
      </c>
      <c r="C84" s="124" t="s">
        <v>7936</v>
      </c>
      <c r="D84" s="124" t="s">
        <v>7990</v>
      </c>
      <c r="E84" s="124" t="s">
        <v>7991</v>
      </c>
      <c r="F84" s="124" t="s">
        <v>28</v>
      </c>
      <c r="G84" s="126" t="s">
        <v>1047</v>
      </c>
      <c r="H84" s="126" t="s">
        <v>7992</v>
      </c>
      <c r="I84" s="129" t="s">
        <v>7993</v>
      </c>
      <c r="J84" s="124" t="s">
        <v>7994</v>
      </c>
      <c r="K84" s="124" t="s">
        <v>625</v>
      </c>
      <c r="L84" s="124" t="s">
        <v>625</v>
      </c>
      <c r="M84" s="124" t="s">
        <v>947</v>
      </c>
      <c r="N84" s="180">
        <v>800</v>
      </c>
      <c r="O84" s="180">
        <v>800</v>
      </c>
      <c r="P84" s="155" t="s">
        <v>74</v>
      </c>
      <c r="Q84" s="155">
        <v>100</v>
      </c>
      <c r="R84" s="129"/>
    </row>
    <row r="85" spans="1:18" s="156" customFormat="1" ht="30" customHeight="1" x14ac:dyDescent="0.3">
      <c r="A85" s="164">
        <f t="shared" si="1"/>
        <v>80</v>
      </c>
      <c r="B85" s="124" t="s">
        <v>1251</v>
      </c>
      <c r="C85" s="124" t="s">
        <v>7936</v>
      </c>
      <c r="D85" s="124" t="s">
        <v>7995</v>
      </c>
      <c r="E85" s="124" t="s">
        <v>7996</v>
      </c>
      <c r="F85" s="124" t="s">
        <v>28</v>
      </c>
      <c r="G85" s="126" t="s">
        <v>1047</v>
      </c>
      <c r="H85" s="126" t="s">
        <v>7997</v>
      </c>
      <c r="I85" s="129" t="s">
        <v>7998</v>
      </c>
      <c r="J85" s="129" t="s">
        <v>7999</v>
      </c>
      <c r="K85" s="124" t="s">
        <v>625</v>
      </c>
      <c r="L85" s="124" t="s">
        <v>625</v>
      </c>
      <c r="M85" s="124" t="s">
        <v>947</v>
      </c>
      <c r="N85" s="180">
        <v>200</v>
      </c>
      <c r="O85" s="180">
        <v>200</v>
      </c>
      <c r="P85" s="155" t="s">
        <v>74</v>
      </c>
      <c r="Q85" s="155">
        <v>100</v>
      </c>
      <c r="R85" s="129"/>
    </row>
    <row r="86" spans="1:18" s="156" customFormat="1" ht="30" customHeight="1" x14ac:dyDescent="0.3">
      <c r="A86" s="164">
        <f t="shared" si="1"/>
        <v>81</v>
      </c>
      <c r="B86" s="124" t="s">
        <v>1251</v>
      </c>
      <c r="C86" s="124" t="s">
        <v>1741</v>
      </c>
      <c r="D86" s="124" t="s">
        <v>8000</v>
      </c>
      <c r="E86" s="124" t="s">
        <v>8001</v>
      </c>
      <c r="F86" s="124" t="s">
        <v>28</v>
      </c>
      <c r="G86" s="126" t="s">
        <v>221</v>
      </c>
      <c r="H86" s="126" t="s">
        <v>8002</v>
      </c>
      <c r="I86" s="129" t="s">
        <v>8003</v>
      </c>
      <c r="J86" s="129" t="s">
        <v>8004</v>
      </c>
      <c r="K86" s="124" t="s">
        <v>42</v>
      </c>
      <c r="L86" s="124"/>
      <c r="M86" s="124"/>
      <c r="N86" s="180">
        <v>680</v>
      </c>
      <c r="O86" s="180">
        <v>680</v>
      </c>
      <c r="P86" s="155"/>
      <c r="Q86" s="155">
        <v>100</v>
      </c>
      <c r="R86" s="129"/>
    </row>
    <row r="87" spans="1:18" s="156" customFormat="1" ht="30" customHeight="1" x14ac:dyDescent="0.3">
      <c r="A87" s="164">
        <f t="shared" si="1"/>
        <v>82</v>
      </c>
      <c r="B87" s="124" t="s">
        <v>1251</v>
      </c>
      <c r="C87" s="124" t="s">
        <v>1741</v>
      </c>
      <c r="D87" s="124" t="s">
        <v>8005</v>
      </c>
      <c r="E87" s="124" t="s">
        <v>8006</v>
      </c>
      <c r="F87" s="124" t="s">
        <v>28</v>
      </c>
      <c r="G87" s="126" t="s">
        <v>221</v>
      </c>
      <c r="H87" s="126" t="s">
        <v>8007</v>
      </c>
      <c r="I87" s="129" t="s">
        <v>8008</v>
      </c>
      <c r="J87" s="124" t="s">
        <v>8009</v>
      </c>
      <c r="K87" s="124" t="s">
        <v>42</v>
      </c>
      <c r="L87" s="124"/>
      <c r="M87" s="124"/>
      <c r="N87" s="180">
        <v>947</v>
      </c>
      <c r="O87" s="180">
        <v>947</v>
      </c>
      <c r="P87" s="155"/>
      <c r="Q87" s="155">
        <v>100</v>
      </c>
      <c r="R87" s="129"/>
    </row>
    <row r="88" spans="1:18" s="156" customFormat="1" ht="30" customHeight="1" x14ac:dyDescent="0.3">
      <c r="A88" s="164">
        <f t="shared" si="1"/>
        <v>83</v>
      </c>
      <c r="B88" s="124" t="s">
        <v>1251</v>
      </c>
      <c r="C88" s="124" t="s">
        <v>1741</v>
      </c>
      <c r="D88" s="124" t="s">
        <v>8005</v>
      </c>
      <c r="E88" s="124" t="s">
        <v>8006</v>
      </c>
      <c r="F88" s="124" t="s">
        <v>28</v>
      </c>
      <c r="G88" s="126" t="s">
        <v>221</v>
      </c>
      <c r="H88" s="126" t="s">
        <v>8010</v>
      </c>
      <c r="I88" s="129" t="s">
        <v>8011</v>
      </c>
      <c r="J88" s="124" t="s">
        <v>8012</v>
      </c>
      <c r="K88" s="124" t="s">
        <v>137</v>
      </c>
      <c r="L88" s="124"/>
      <c r="M88" s="124"/>
      <c r="N88" s="180">
        <v>150</v>
      </c>
      <c r="O88" s="180">
        <v>150</v>
      </c>
      <c r="P88" s="155"/>
      <c r="Q88" s="155">
        <v>100</v>
      </c>
      <c r="R88" s="129"/>
    </row>
    <row r="89" spans="1:18" s="156" customFormat="1" ht="30" customHeight="1" x14ac:dyDescent="0.3">
      <c r="A89" s="164">
        <f t="shared" si="1"/>
        <v>84</v>
      </c>
      <c r="B89" s="124" t="s">
        <v>1251</v>
      </c>
      <c r="C89" s="124" t="s">
        <v>1741</v>
      </c>
      <c r="D89" s="124" t="s">
        <v>8005</v>
      </c>
      <c r="E89" s="124" t="s">
        <v>8006</v>
      </c>
      <c r="F89" s="124" t="s">
        <v>28</v>
      </c>
      <c r="G89" s="126" t="s">
        <v>221</v>
      </c>
      <c r="H89" s="126" t="s">
        <v>8013</v>
      </c>
      <c r="I89" s="129" t="s">
        <v>8014</v>
      </c>
      <c r="J89" s="124" t="s">
        <v>8015</v>
      </c>
      <c r="K89" s="124" t="s">
        <v>137</v>
      </c>
      <c r="L89" s="124"/>
      <c r="M89" s="124"/>
      <c r="N89" s="180">
        <v>330</v>
      </c>
      <c r="O89" s="180">
        <v>330</v>
      </c>
      <c r="P89" s="155"/>
      <c r="Q89" s="155">
        <v>100</v>
      </c>
      <c r="R89" s="129"/>
    </row>
    <row r="90" spans="1:18" s="156" customFormat="1" ht="30" customHeight="1" x14ac:dyDescent="0.3">
      <c r="A90" s="164">
        <f t="shared" si="1"/>
        <v>85</v>
      </c>
      <c r="B90" s="124" t="s">
        <v>1251</v>
      </c>
      <c r="C90" s="124" t="s">
        <v>8016</v>
      </c>
      <c r="D90" s="124" t="s">
        <v>8017</v>
      </c>
      <c r="E90" s="124" t="s">
        <v>8018</v>
      </c>
      <c r="F90" s="124" t="s">
        <v>28</v>
      </c>
      <c r="G90" s="124" t="s">
        <v>1844</v>
      </c>
      <c r="H90" s="124" t="s">
        <v>8019</v>
      </c>
      <c r="I90" s="124" t="s">
        <v>8020</v>
      </c>
      <c r="J90" s="125" t="s">
        <v>8021</v>
      </c>
      <c r="K90" s="125" t="s">
        <v>42</v>
      </c>
      <c r="L90" s="124" t="s">
        <v>1828</v>
      </c>
      <c r="M90" s="124" t="s">
        <v>1763</v>
      </c>
      <c r="N90" s="180">
        <v>400</v>
      </c>
      <c r="O90" s="180">
        <v>400</v>
      </c>
      <c r="P90" s="155">
        <v>0</v>
      </c>
      <c r="Q90" s="155">
        <v>100</v>
      </c>
      <c r="R90" s="124"/>
    </row>
    <row r="91" spans="1:18" s="156" customFormat="1" ht="30" customHeight="1" x14ac:dyDescent="0.3">
      <c r="A91" s="164">
        <f t="shared" si="1"/>
        <v>86</v>
      </c>
      <c r="B91" s="124" t="s">
        <v>1251</v>
      </c>
      <c r="C91" s="124" t="s">
        <v>8016</v>
      </c>
      <c r="D91" s="124" t="s">
        <v>8022</v>
      </c>
      <c r="E91" s="124" t="s">
        <v>8023</v>
      </c>
      <c r="F91" s="124" t="s">
        <v>28</v>
      </c>
      <c r="G91" s="124" t="s">
        <v>1047</v>
      </c>
      <c r="H91" s="124" t="s">
        <v>8024</v>
      </c>
      <c r="I91" s="124" t="s">
        <v>8025</v>
      </c>
      <c r="J91" s="129" t="s">
        <v>8026</v>
      </c>
      <c r="K91" s="129" t="s">
        <v>671</v>
      </c>
      <c r="L91" s="124" t="s">
        <v>734</v>
      </c>
      <c r="M91" s="124" t="s">
        <v>638</v>
      </c>
      <c r="N91" s="180">
        <v>250</v>
      </c>
      <c r="O91" s="180">
        <v>250</v>
      </c>
      <c r="P91" s="155">
        <v>0</v>
      </c>
      <c r="Q91" s="155">
        <v>100</v>
      </c>
      <c r="R91" s="124"/>
    </row>
    <row r="92" spans="1:18" s="156" customFormat="1" ht="30" customHeight="1" x14ac:dyDescent="0.3">
      <c r="A92" s="164">
        <f t="shared" si="1"/>
        <v>87</v>
      </c>
      <c r="B92" s="124" t="s">
        <v>1251</v>
      </c>
      <c r="C92" s="124" t="s">
        <v>8016</v>
      </c>
      <c r="D92" s="124" t="s">
        <v>8022</v>
      </c>
      <c r="E92" s="124" t="s">
        <v>8023</v>
      </c>
      <c r="F92" s="124" t="s">
        <v>28</v>
      </c>
      <c r="G92" s="124" t="s">
        <v>1047</v>
      </c>
      <c r="H92" s="124" t="s">
        <v>8027</v>
      </c>
      <c r="I92" s="124" t="s">
        <v>8028</v>
      </c>
      <c r="J92" s="125" t="s">
        <v>8029</v>
      </c>
      <c r="K92" s="125" t="s">
        <v>42</v>
      </c>
      <c r="L92" s="124"/>
      <c r="M92" s="124"/>
      <c r="N92" s="180">
        <v>150</v>
      </c>
      <c r="O92" s="180">
        <v>150</v>
      </c>
      <c r="P92" s="155">
        <v>0</v>
      </c>
      <c r="Q92" s="155">
        <v>100</v>
      </c>
      <c r="R92" s="124"/>
    </row>
    <row r="93" spans="1:18" s="159" customFormat="1" ht="30" customHeight="1" x14ac:dyDescent="0.3">
      <c r="A93" s="164">
        <f t="shared" si="1"/>
        <v>88</v>
      </c>
      <c r="B93" s="124" t="s">
        <v>1251</v>
      </c>
      <c r="C93" s="124" t="s">
        <v>8030</v>
      </c>
      <c r="D93" s="124" t="s">
        <v>8031</v>
      </c>
      <c r="E93" s="124" t="s">
        <v>8032</v>
      </c>
      <c r="F93" s="124" t="s">
        <v>28</v>
      </c>
      <c r="G93" s="124" t="s">
        <v>681</v>
      </c>
      <c r="H93" s="124" t="s">
        <v>8033</v>
      </c>
      <c r="I93" s="124" t="s">
        <v>8034</v>
      </c>
      <c r="J93" s="124" t="s">
        <v>8171</v>
      </c>
      <c r="K93" s="124" t="s">
        <v>42</v>
      </c>
      <c r="L93" s="124"/>
      <c r="M93" s="124"/>
      <c r="N93" s="180">
        <v>231</v>
      </c>
      <c r="O93" s="180">
        <v>231</v>
      </c>
      <c r="P93" s="155"/>
      <c r="Q93" s="155"/>
      <c r="R93" s="124"/>
    </row>
    <row r="94" spans="1:18" s="156" customFormat="1" ht="30" customHeight="1" x14ac:dyDescent="0.3">
      <c r="A94" s="164">
        <f t="shared" si="1"/>
        <v>89</v>
      </c>
      <c r="B94" s="124" t="s">
        <v>1251</v>
      </c>
      <c r="C94" s="124" t="s">
        <v>8030</v>
      </c>
      <c r="D94" s="124" t="s">
        <v>8035</v>
      </c>
      <c r="E94" s="124" t="s">
        <v>8036</v>
      </c>
      <c r="F94" s="124" t="s">
        <v>28</v>
      </c>
      <c r="G94" s="124" t="s">
        <v>681</v>
      </c>
      <c r="H94" s="124" t="s">
        <v>8037</v>
      </c>
      <c r="I94" s="124" t="s">
        <v>8038</v>
      </c>
      <c r="J94" s="129" t="s">
        <v>8039</v>
      </c>
      <c r="K94" s="129" t="s">
        <v>1284</v>
      </c>
      <c r="L94" s="124" t="s">
        <v>1284</v>
      </c>
      <c r="M94" s="124" t="s">
        <v>1703</v>
      </c>
      <c r="N94" s="180">
        <v>184</v>
      </c>
      <c r="O94" s="180">
        <v>184</v>
      </c>
      <c r="P94" s="155"/>
      <c r="Q94" s="155"/>
      <c r="R94" s="124"/>
    </row>
    <row r="95" spans="1:18" s="156" customFormat="1" ht="30" customHeight="1" x14ac:dyDescent="0.3">
      <c r="A95" s="164">
        <f t="shared" si="1"/>
        <v>90</v>
      </c>
      <c r="B95" s="124" t="s">
        <v>1251</v>
      </c>
      <c r="C95" s="124" t="s">
        <v>862</v>
      </c>
      <c r="D95" s="124" t="s">
        <v>8040</v>
      </c>
      <c r="E95" s="124" t="s">
        <v>8041</v>
      </c>
      <c r="F95" s="124" t="s">
        <v>28</v>
      </c>
      <c r="G95" s="124" t="s">
        <v>93</v>
      </c>
      <c r="H95" s="124" t="s">
        <v>8042</v>
      </c>
      <c r="I95" s="124" t="s">
        <v>8043</v>
      </c>
      <c r="J95" s="129" t="s">
        <v>8044</v>
      </c>
      <c r="K95" s="124" t="s">
        <v>42</v>
      </c>
      <c r="L95" s="124" t="s">
        <v>3133</v>
      </c>
      <c r="M95" s="124" t="s">
        <v>3133</v>
      </c>
      <c r="N95" s="180">
        <v>200</v>
      </c>
      <c r="O95" s="180">
        <v>200</v>
      </c>
      <c r="P95" s="160">
        <v>0</v>
      </c>
      <c r="Q95" s="160">
        <v>100</v>
      </c>
      <c r="R95" s="163"/>
    </row>
    <row r="96" spans="1:18" s="156" customFormat="1" ht="30" customHeight="1" x14ac:dyDescent="0.3">
      <c r="A96" s="164">
        <f t="shared" si="1"/>
        <v>91</v>
      </c>
      <c r="B96" s="124" t="s">
        <v>1251</v>
      </c>
      <c r="C96" s="124" t="s">
        <v>862</v>
      </c>
      <c r="D96" s="124" t="s">
        <v>4180</v>
      </c>
      <c r="E96" s="124" t="s">
        <v>8045</v>
      </c>
      <c r="F96" s="124" t="s">
        <v>28</v>
      </c>
      <c r="G96" s="124" t="s">
        <v>8046</v>
      </c>
      <c r="H96" s="124" t="s">
        <v>8047</v>
      </c>
      <c r="I96" s="124" t="s">
        <v>8048</v>
      </c>
      <c r="J96" s="124" t="s">
        <v>8049</v>
      </c>
      <c r="K96" s="124" t="s">
        <v>42</v>
      </c>
      <c r="L96" s="124" t="s">
        <v>3133</v>
      </c>
      <c r="M96" s="124" t="s">
        <v>8050</v>
      </c>
      <c r="N96" s="180">
        <v>2700</v>
      </c>
      <c r="O96" s="180">
        <v>2700</v>
      </c>
      <c r="P96" s="160">
        <v>0</v>
      </c>
      <c r="Q96" s="160">
        <v>100</v>
      </c>
      <c r="R96" s="163"/>
    </row>
    <row r="97" spans="1:18" s="156" customFormat="1" ht="33" x14ac:dyDescent="0.3">
      <c r="A97" s="164">
        <f t="shared" si="1"/>
        <v>92</v>
      </c>
      <c r="B97" s="124" t="s">
        <v>1251</v>
      </c>
      <c r="C97" s="124" t="s">
        <v>7684</v>
      </c>
      <c r="D97" s="124" t="s">
        <v>7685</v>
      </c>
      <c r="E97" s="124" t="s">
        <v>7686</v>
      </c>
      <c r="F97" s="124" t="s">
        <v>28</v>
      </c>
      <c r="G97" s="124" t="s">
        <v>7687</v>
      </c>
      <c r="H97" s="124" t="s">
        <v>8051</v>
      </c>
      <c r="I97" s="129" t="s">
        <v>8052</v>
      </c>
      <c r="J97" s="129" t="s">
        <v>8053</v>
      </c>
      <c r="K97" s="129" t="s">
        <v>671</v>
      </c>
      <c r="L97" s="124" t="s">
        <v>1614</v>
      </c>
      <c r="M97" s="124" t="s">
        <v>2796</v>
      </c>
      <c r="N97" s="180">
        <v>488</v>
      </c>
      <c r="O97" s="180">
        <v>488</v>
      </c>
      <c r="P97" s="155"/>
      <c r="Q97" s="155">
        <v>100</v>
      </c>
      <c r="R97" s="124"/>
    </row>
    <row r="98" spans="1:18" s="156" customFormat="1" ht="30" customHeight="1" x14ac:dyDescent="0.3">
      <c r="A98" s="164">
        <f t="shared" si="1"/>
        <v>93</v>
      </c>
      <c r="B98" s="124" t="s">
        <v>1251</v>
      </c>
      <c r="C98" s="124" t="s">
        <v>8054</v>
      </c>
      <c r="D98" s="124" t="s">
        <v>8055</v>
      </c>
      <c r="E98" s="124" t="s">
        <v>8056</v>
      </c>
      <c r="F98" s="124" t="s">
        <v>28</v>
      </c>
      <c r="G98" s="124" t="s">
        <v>1247</v>
      </c>
      <c r="H98" s="129" t="s">
        <v>8057</v>
      </c>
      <c r="I98" s="124" t="s">
        <v>8058</v>
      </c>
      <c r="J98" s="129" t="s">
        <v>8059</v>
      </c>
      <c r="K98" s="129" t="s">
        <v>137</v>
      </c>
      <c r="L98" s="129" t="s">
        <v>277</v>
      </c>
      <c r="M98" s="129" t="s">
        <v>326</v>
      </c>
      <c r="N98" s="180">
        <v>140</v>
      </c>
      <c r="O98" s="180">
        <v>140</v>
      </c>
      <c r="P98" s="155" t="s">
        <v>8060</v>
      </c>
      <c r="Q98" s="155">
        <v>100</v>
      </c>
      <c r="R98" s="124"/>
    </row>
    <row r="99" spans="1:18" s="156" customFormat="1" ht="30" customHeight="1" x14ac:dyDescent="0.3">
      <c r="A99" s="164">
        <f t="shared" si="1"/>
        <v>94</v>
      </c>
      <c r="B99" s="124" t="s">
        <v>1251</v>
      </c>
      <c r="C99" s="124" t="s">
        <v>8054</v>
      </c>
      <c r="D99" s="124" t="s">
        <v>8055</v>
      </c>
      <c r="E99" s="124" t="s">
        <v>8056</v>
      </c>
      <c r="F99" s="124" t="s">
        <v>28</v>
      </c>
      <c r="G99" s="124" t="s">
        <v>1247</v>
      </c>
      <c r="H99" s="129" t="s">
        <v>8061</v>
      </c>
      <c r="I99" s="124" t="s">
        <v>8062</v>
      </c>
      <c r="J99" s="125" t="s">
        <v>8063</v>
      </c>
      <c r="K99" s="129" t="s">
        <v>137</v>
      </c>
      <c r="L99" s="129" t="s">
        <v>277</v>
      </c>
      <c r="M99" s="129" t="s">
        <v>326</v>
      </c>
      <c r="N99" s="180">
        <v>560</v>
      </c>
      <c r="O99" s="180">
        <v>560</v>
      </c>
      <c r="P99" s="155" t="s">
        <v>8060</v>
      </c>
      <c r="Q99" s="155">
        <v>100</v>
      </c>
      <c r="R99" s="124"/>
    </row>
    <row r="100" spans="1:18" s="156" customFormat="1" ht="30" customHeight="1" x14ac:dyDescent="0.3">
      <c r="A100" s="164">
        <f t="shared" si="1"/>
        <v>95</v>
      </c>
      <c r="B100" s="124" t="s">
        <v>1251</v>
      </c>
      <c r="C100" s="124" t="s">
        <v>8054</v>
      </c>
      <c r="D100" s="124" t="s">
        <v>8055</v>
      </c>
      <c r="E100" s="124" t="s">
        <v>8056</v>
      </c>
      <c r="F100" s="124" t="s">
        <v>28</v>
      </c>
      <c r="G100" s="124" t="s">
        <v>1247</v>
      </c>
      <c r="H100" s="129" t="s">
        <v>8064</v>
      </c>
      <c r="I100" s="124" t="s">
        <v>8065</v>
      </c>
      <c r="J100" s="129" t="s">
        <v>8066</v>
      </c>
      <c r="K100" s="129" t="s">
        <v>137</v>
      </c>
      <c r="L100" s="129" t="s">
        <v>277</v>
      </c>
      <c r="M100" s="129" t="s">
        <v>326</v>
      </c>
      <c r="N100" s="180">
        <v>155</v>
      </c>
      <c r="O100" s="180">
        <v>155</v>
      </c>
      <c r="P100" s="155" t="s">
        <v>8060</v>
      </c>
      <c r="Q100" s="155">
        <v>100</v>
      </c>
      <c r="R100" s="124"/>
    </row>
    <row r="101" spans="1:18" s="156" customFormat="1" ht="30" customHeight="1" x14ac:dyDescent="0.3">
      <c r="A101" s="164">
        <f t="shared" si="1"/>
        <v>96</v>
      </c>
      <c r="B101" s="124" t="s">
        <v>1251</v>
      </c>
      <c r="C101" s="124" t="s">
        <v>8054</v>
      </c>
      <c r="D101" s="124" t="s">
        <v>8055</v>
      </c>
      <c r="E101" s="124" t="s">
        <v>8056</v>
      </c>
      <c r="F101" s="124" t="s">
        <v>28</v>
      </c>
      <c r="G101" s="124" t="s">
        <v>1247</v>
      </c>
      <c r="H101" s="129" t="s">
        <v>8067</v>
      </c>
      <c r="I101" s="124" t="s">
        <v>8068</v>
      </c>
      <c r="J101" s="129" t="s">
        <v>8069</v>
      </c>
      <c r="K101" s="129" t="s">
        <v>137</v>
      </c>
      <c r="L101" s="129" t="s">
        <v>277</v>
      </c>
      <c r="M101" s="129" t="s">
        <v>326</v>
      </c>
      <c r="N101" s="180">
        <v>155</v>
      </c>
      <c r="O101" s="180">
        <v>155</v>
      </c>
      <c r="P101" s="155" t="s">
        <v>8060</v>
      </c>
      <c r="Q101" s="155">
        <v>100</v>
      </c>
      <c r="R101" s="124"/>
    </row>
    <row r="102" spans="1:18" s="156" customFormat="1" ht="30" customHeight="1" x14ac:dyDescent="0.3">
      <c r="A102" s="164">
        <f t="shared" si="1"/>
        <v>97</v>
      </c>
      <c r="B102" s="124" t="s">
        <v>1251</v>
      </c>
      <c r="C102" s="124" t="s">
        <v>8054</v>
      </c>
      <c r="D102" s="124" t="s">
        <v>8070</v>
      </c>
      <c r="E102" s="124" t="s">
        <v>8071</v>
      </c>
      <c r="F102" s="124" t="s">
        <v>28</v>
      </c>
      <c r="G102" s="124" t="s">
        <v>1247</v>
      </c>
      <c r="H102" s="129" t="s">
        <v>8072</v>
      </c>
      <c r="I102" s="124" t="s">
        <v>8073</v>
      </c>
      <c r="J102" s="129" t="s">
        <v>8074</v>
      </c>
      <c r="K102" s="129" t="s">
        <v>137</v>
      </c>
      <c r="L102" s="129" t="s">
        <v>277</v>
      </c>
      <c r="M102" s="129" t="s">
        <v>326</v>
      </c>
      <c r="N102" s="180">
        <v>800</v>
      </c>
      <c r="O102" s="180">
        <v>800</v>
      </c>
      <c r="P102" s="155" t="s">
        <v>8060</v>
      </c>
      <c r="Q102" s="155">
        <v>100</v>
      </c>
      <c r="R102" s="124"/>
    </row>
    <row r="103" spans="1:18" s="156" customFormat="1" ht="30" customHeight="1" x14ac:dyDescent="0.3">
      <c r="A103" s="164">
        <f t="shared" si="1"/>
        <v>98</v>
      </c>
      <c r="B103" s="124" t="s">
        <v>1251</v>
      </c>
      <c r="C103" s="124" t="s">
        <v>8054</v>
      </c>
      <c r="D103" s="124" t="s">
        <v>8070</v>
      </c>
      <c r="E103" s="124" t="s">
        <v>8071</v>
      </c>
      <c r="F103" s="124" t="s">
        <v>28</v>
      </c>
      <c r="G103" s="124" t="s">
        <v>1247</v>
      </c>
      <c r="H103" s="129" t="s">
        <v>8075</v>
      </c>
      <c r="I103" s="124" t="s">
        <v>8076</v>
      </c>
      <c r="J103" s="129" t="s">
        <v>8077</v>
      </c>
      <c r="K103" s="129" t="s">
        <v>137</v>
      </c>
      <c r="L103" s="129" t="s">
        <v>277</v>
      </c>
      <c r="M103" s="129" t="s">
        <v>326</v>
      </c>
      <c r="N103" s="180">
        <v>340</v>
      </c>
      <c r="O103" s="180">
        <v>340</v>
      </c>
      <c r="P103" s="155" t="s">
        <v>8060</v>
      </c>
      <c r="Q103" s="155">
        <v>100</v>
      </c>
      <c r="R103" s="124"/>
    </row>
    <row r="104" spans="1:18" s="156" customFormat="1" ht="30" customHeight="1" x14ac:dyDescent="0.3">
      <c r="A104" s="164">
        <f t="shared" si="1"/>
        <v>99</v>
      </c>
      <c r="B104" s="124" t="s">
        <v>1251</v>
      </c>
      <c r="C104" s="129" t="s">
        <v>8054</v>
      </c>
      <c r="D104" s="124" t="s">
        <v>8078</v>
      </c>
      <c r="E104" s="124" t="s">
        <v>8079</v>
      </c>
      <c r="F104" s="129" t="s">
        <v>8080</v>
      </c>
      <c r="G104" s="124" t="s">
        <v>1247</v>
      </c>
      <c r="H104" s="124" t="s">
        <v>8081</v>
      </c>
      <c r="I104" s="124" t="s">
        <v>8082</v>
      </c>
      <c r="J104" s="125" t="s">
        <v>8164</v>
      </c>
      <c r="K104" s="125" t="s">
        <v>734</v>
      </c>
      <c r="L104" s="124" t="s">
        <v>734</v>
      </c>
      <c r="M104" s="124" t="s">
        <v>638</v>
      </c>
      <c r="N104" s="180">
        <v>9257</v>
      </c>
      <c r="O104" s="180">
        <v>1950</v>
      </c>
      <c r="P104" s="155">
        <v>70</v>
      </c>
      <c r="Q104" s="155">
        <v>100</v>
      </c>
      <c r="R104" s="124" t="s">
        <v>8083</v>
      </c>
    </row>
    <row r="105" spans="1:18" s="156" customFormat="1" ht="30" customHeight="1" x14ac:dyDescent="0.3">
      <c r="A105" s="164">
        <f t="shared" si="1"/>
        <v>100</v>
      </c>
      <c r="B105" s="124" t="s">
        <v>1251</v>
      </c>
      <c r="C105" s="124" t="s">
        <v>8084</v>
      </c>
      <c r="D105" s="124" t="s">
        <v>8085</v>
      </c>
      <c r="E105" s="124" t="s">
        <v>8086</v>
      </c>
      <c r="F105" s="124" t="s">
        <v>28</v>
      </c>
      <c r="G105" s="124" t="s">
        <v>971</v>
      </c>
      <c r="H105" s="126" t="s">
        <v>8087</v>
      </c>
      <c r="I105" s="126" t="s">
        <v>8088</v>
      </c>
      <c r="J105" s="126" t="s">
        <v>8089</v>
      </c>
      <c r="K105" s="129" t="s">
        <v>137</v>
      </c>
      <c r="L105" s="124" t="s">
        <v>868</v>
      </c>
      <c r="M105" s="124" t="s">
        <v>2796</v>
      </c>
      <c r="N105" s="180">
        <v>350</v>
      </c>
      <c r="O105" s="180">
        <v>200</v>
      </c>
      <c r="P105" s="155">
        <v>0</v>
      </c>
      <c r="Q105" s="155">
        <v>100</v>
      </c>
      <c r="R105" s="124"/>
    </row>
    <row r="106" spans="1:18" s="156" customFormat="1" ht="30" customHeight="1" x14ac:dyDescent="0.3">
      <c r="A106" s="164">
        <f t="shared" si="1"/>
        <v>101</v>
      </c>
      <c r="B106" s="124" t="s">
        <v>1251</v>
      </c>
      <c r="C106" s="124" t="s">
        <v>8084</v>
      </c>
      <c r="D106" s="124" t="s">
        <v>8090</v>
      </c>
      <c r="E106" s="124" t="s">
        <v>8091</v>
      </c>
      <c r="F106" s="124" t="s">
        <v>28</v>
      </c>
      <c r="G106" s="124" t="s">
        <v>661</v>
      </c>
      <c r="H106" s="126" t="s">
        <v>8092</v>
      </c>
      <c r="I106" s="126" t="s">
        <v>8093</v>
      </c>
      <c r="J106" s="126" t="s">
        <v>8094</v>
      </c>
      <c r="K106" s="125" t="s">
        <v>137</v>
      </c>
      <c r="L106" s="124" t="s">
        <v>868</v>
      </c>
      <c r="M106" s="124" t="s">
        <v>858</v>
      </c>
      <c r="N106" s="180">
        <v>1000</v>
      </c>
      <c r="O106" s="180">
        <v>1000</v>
      </c>
      <c r="P106" s="155">
        <v>0</v>
      </c>
      <c r="Q106" s="155">
        <v>100</v>
      </c>
      <c r="R106" s="124"/>
    </row>
    <row r="107" spans="1:18" s="159" customFormat="1" ht="30" customHeight="1" x14ac:dyDescent="0.3">
      <c r="A107" s="164">
        <f t="shared" si="1"/>
        <v>102</v>
      </c>
      <c r="B107" s="124" t="s">
        <v>1251</v>
      </c>
      <c r="C107" s="124" t="s">
        <v>8084</v>
      </c>
      <c r="D107" s="124" t="s">
        <v>8085</v>
      </c>
      <c r="E107" s="124" t="s">
        <v>8086</v>
      </c>
      <c r="F107" s="124" t="s">
        <v>28</v>
      </c>
      <c r="G107" s="124" t="s">
        <v>971</v>
      </c>
      <c r="H107" s="126" t="s">
        <v>8095</v>
      </c>
      <c r="I107" s="126" t="s">
        <v>8096</v>
      </c>
      <c r="J107" s="126" t="s">
        <v>8097</v>
      </c>
      <c r="K107" s="124" t="s">
        <v>137</v>
      </c>
      <c r="L107" s="124" t="s">
        <v>137</v>
      </c>
      <c r="M107" s="124" t="s">
        <v>33</v>
      </c>
      <c r="N107" s="180">
        <v>300</v>
      </c>
      <c r="O107" s="180">
        <v>300</v>
      </c>
      <c r="P107" s="155">
        <v>0</v>
      </c>
      <c r="Q107" s="155">
        <v>100</v>
      </c>
      <c r="R107" s="124"/>
    </row>
    <row r="108" spans="1:18" s="156" customFormat="1" ht="30" customHeight="1" x14ac:dyDescent="0.3">
      <c r="A108" s="164">
        <f t="shared" si="1"/>
        <v>103</v>
      </c>
      <c r="B108" s="124" t="s">
        <v>1251</v>
      </c>
      <c r="C108" s="124" t="s">
        <v>8084</v>
      </c>
      <c r="D108" s="124" t="s">
        <v>8085</v>
      </c>
      <c r="E108" s="124" t="s">
        <v>8086</v>
      </c>
      <c r="F108" s="124" t="s">
        <v>28</v>
      </c>
      <c r="G108" s="124" t="s">
        <v>971</v>
      </c>
      <c r="H108" s="126" t="s">
        <v>8087</v>
      </c>
      <c r="I108" s="126" t="s">
        <v>8088</v>
      </c>
      <c r="J108" s="126" t="s">
        <v>8172</v>
      </c>
      <c r="K108" s="124" t="s">
        <v>734</v>
      </c>
      <c r="L108" s="124" t="s">
        <v>734</v>
      </c>
      <c r="M108" s="124" t="s">
        <v>637</v>
      </c>
      <c r="N108" s="180">
        <v>350</v>
      </c>
      <c r="O108" s="180">
        <v>350</v>
      </c>
      <c r="P108" s="155">
        <v>0</v>
      </c>
      <c r="Q108" s="155">
        <v>100</v>
      </c>
      <c r="R108" s="163"/>
    </row>
    <row r="109" spans="1:18" s="156" customFormat="1" ht="30" customHeight="1" x14ac:dyDescent="0.3">
      <c r="A109" s="164">
        <f t="shared" si="1"/>
        <v>104</v>
      </c>
      <c r="B109" s="124" t="s">
        <v>1251</v>
      </c>
      <c r="C109" s="124" t="s">
        <v>8084</v>
      </c>
      <c r="D109" s="124" t="s">
        <v>8098</v>
      </c>
      <c r="E109" s="124" t="s">
        <v>8099</v>
      </c>
      <c r="F109" s="124" t="s">
        <v>28</v>
      </c>
      <c r="G109" s="124" t="s">
        <v>971</v>
      </c>
      <c r="H109" s="126" t="s">
        <v>8100</v>
      </c>
      <c r="I109" s="126" t="s">
        <v>8101</v>
      </c>
      <c r="J109" s="126" t="s">
        <v>8173</v>
      </c>
      <c r="K109" s="124" t="s">
        <v>33</v>
      </c>
      <c r="L109" s="124" t="s">
        <v>33</v>
      </c>
      <c r="M109" s="124" t="s">
        <v>638</v>
      </c>
      <c r="N109" s="180">
        <v>600</v>
      </c>
      <c r="O109" s="180">
        <v>600</v>
      </c>
      <c r="P109" s="155">
        <v>0</v>
      </c>
      <c r="Q109" s="155">
        <v>100</v>
      </c>
      <c r="R109" s="163"/>
    </row>
    <row r="110" spans="1:18" s="156" customFormat="1" ht="30" customHeight="1" x14ac:dyDescent="0.3">
      <c r="A110" s="164">
        <f t="shared" si="1"/>
        <v>105</v>
      </c>
      <c r="B110" s="124" t="s">
        <v>1251</v>
      </c>
      <c r="C110" s="124" t="s">
        <v>8084</v>
      </c>
      <c r="D110" s="124" t="s">
        <v>8098</v>
      </c>
      <c r="E110" s="124" t="s">
        <v>8099</v>
      </c>
      <c r="F110" s="124" t="s">
        <v>28</v>
      </c>
      <c r="G110" s="124" t="s">
        <v>971</v>
      </c>
      <c r="H110" s="126" t="s">
        <v>8102</v>
      </c>
      <c r="I110" s="126" t="s">
        <v>8103</v>
      </c>
      <c r="J110" s="126" t="s">
        <v>8104</v>
      </c>
      <c r="K110" s="124" t="s">
        <v>33</v>
      </c>
      <c r="L110" s="124" t="s">
        <v>33</v>
      </c>
      <c r="M110" s="124" t="s">
        <v>638</v>
      </c>
      <c r="N110" s="180">
        <v>200</v>
      </c>
      <c r="O110" s="180">
        <v>200</v>
      </c>
      <c r="P110" s="155">
        <v>0</v>
      </c>
      <c r="Q110" s="155">
        <v>100</v>
      </c>
      <c r="R110" s="163"/>
    </row>
    <row r="111" spans="1:18" s="156" customFormat="1" ht="30" customHeight="1" x14ac:dyDescent="0.3">
      <c r="A111" s="164">
        <f t="shared" si="1"/>
        <v>106</v>
      </c>
      <c r="B111" s="124" t="s">
        <v>1251</v>
      </c>
      <c r="C111" s="124" t="s">
        <v>3301</v>
      </c>
      <c r="D111" s="124" t="s">
        <v>8105</v>
      </c>
      <c r="E111" s="124" t="s">
        <v>8106</v>
      </c>
      <c r="F111" s="124" t="s">
        <v>28</v>
      </c>
      <c r="G111" s="124" t="s">
        <v>347</v>
      </c>
      <c r="H111" s="126" t="s">
        <v>8107</v>
      </c>
      <c r="I111" s="126" t="s">
        <v>8108</v>
      </c>
      <c r="J111" s="126" t="s">
        <v>8109</v>
      </c>
      <c r="K111" s="129" t="s">
        <v>784</v>
      </c>
      <c r="L111" s="124" t="s">
        <v>784</v>
      </c>
      <c r="M111" s="124" t="s">
        <v>858</v>
      </c>
      <c r="N111" s="180">
        <v>400</v>
      </c>
      <c r="O111" s="180">
        <v>400</v>
      </c>
      <c r="P111" s="155">
        <v>0</v>
      </c>
      <c r="Q111" s="155">
        <v>100</v>
      </c>
      <c r="R111" s="124"/>
    </row>
    <row r="112" spans="1:18" s="156" customFormat="1" ht="30" customHeight="1" x14ac:dyDescent="0.3">
      <c r="A112" s="164">
        <f t="shared" si="1"/>
        <v>107</v>
      </c>
      <c r="B112" s="124" t="s">
        <v>1251</v>
      </c>
      <c r="C112" s="124" t="s">
        <v>3301</v>
      </c>
      <c r="D112" s="124" t="s">
        <v>8110</v>
      </c>
      <c r="E112" s="124" t="s">
        <v>8111</v>
      </c>
      <c r="F112" s="124" t="s">
        <v>28</v>
      </c>
      <c r="G112" s="124" t="s">
        <v>347</v>
      </c>
      <c r="H112" s="126" t="s">
        <v>8112</v>
      </c>
      <c r="I112" s="126" t="s">
        <v>8113</v>
      </c>
      <c r="J112" s="126" t="s">
        <v>8114</v>
      </c>
      <c r="K112" s="129" t="s">
        <v>625</v>
      </c>
      <c r="L112" s="124" t="s">
        <v>137</v>
      </c>
      <c r="M112" s="124" t="s">
        <v>1278</v>
      </c>
      <c r="N112" s="180">
        <v>335</v>
      </c>
      <c r="O112" s="180">
        <v>335</v>
      </c>
      <c r="P112" s="155">
        <v>0</v>
      </c>
      <c r="Q112" s="155">
        <v>100</v>
      </c>
      <c r="R112" s="124"/>
    </row>
    <row r="113" spans="1:18" s="156" customFormat="1" ht="30" customHeight="1" x14ac:dyDescent="0.3">
      <c r="A113" s="164">
        <f t="shared" si="1"/>
        <v>108</v>
      </c>
      <c r="B113" s="124" t="s">
        <v>1251</v>
      </c>
      <c r="C113" s="124" t="s">
        <v>3301</v>
      </c>
      <c r="D113" s="124" t="s">
        <v>8115</v>
      </c>
      <c r="E113" s="124" t="s">
        <v>8116</v>
      </c>
      <c r="F113" s="124" t="s">
        <v>28</v>
      </c>
      <c r="G113" s="124" t="s">
        <v>347</v>
      </c>
      <c r="H113" s="126" t="s">
        <v>8117</v>
      </c>
      <c r="I113" s="126" t="s">
        <v>8118</v>
      </c>
      <c r="J113" s="126" t="s">
        <v>8119</v>
      </c>
      <c r="K113" s="129" t="s">
        <v>137</v>
      </c>
      <c r="L113" s="124" t="s">
        <v>137</v>
      </c>
      <c r="M113" s="124" t="s">
        <v>637</v>
      </c>
      <c r="N113" s="180">
        <v>198</v>
      </c>
      <c r="O113" s="180">
        <v>198</v>
      </c>
      <c r="P113" s="155">
        <v>0</v>
      </c>
      <c r="Q113" s="155">
        <v>100</v>
      </c>
      <c r="R113" s="124"/>
    </row>
    <row r="114" spans="1:18" s="156" customFormat="1" ht="30" customHeight="1" x14ac:dyDescent="0.3">
      <c r="A114" s="164">
        <f t="shared" si="1"/>
        <v>109</v>
      </c>
      <c r="B114" s="124" t="s">
        <v>1251</v>
      </c>
      <c r="C114" s="124" t="s">
        <v>3301</v>
      </c>
      <c r="D114" s="124" t="s">
        <v>8120</v>
      </c>
      <c r="E114" s="124" t="s">
        <v>8121</v>
      </c>
      <c r="F114" s="124" t="s">
        <v>28</v>
      </c>
      <c r="G114" s="124" t="s">
        <v>347</v>
      </c>
      <c r="H114" s="126" t="s">
        <v>8122</v>
      </c>
      <c r="I114" s="126" t="s">
        <v>8123</v>
      </c>
      <c r="J114" s="126" t="s">
        <v>8124</v>
      </c>
      <c r="K114" s="125" t="s">
        <v>625</v>
      </c>
      <c r="L114" s="124" t="s">
        <v>625</v>
      </c>
      <c r="M114" s="124" t="s">
        <v>33</v>
      </c>
      <c r="N114" s="180">
        <v>759</v>
      </c>
      <c r="O114" s="180">
        <v>759</v>
      </c>
      <c r="P114" s="155">
        <v>0</v>
      </c>
      <c r="Q114" s="155">
        <v>100</v>
      </c>
      <c r="R114" s="124"/>
    </row>
    <row r="115" spans="1:18" s="156" customFormat="1" ht="30" customHeight="1" x14ac:dyDescent="0.3">
      <c r="A115" s="164">
        <f t="shared" si="1"/>
        <v>110</v>
      </c>
      <c r="B115" s="124" t="s">
        <v>1251</v>
      </c>
      <c r="C115" s="124" t="s">
        <v>3301</v>
      </c>
      <c r="D115" s="124" t="s">
        <v>8120</v>
      </c>
      <c r="E115" s="124" t="s">
        <v>8121</v>
      </c>
      <c r="F115" s="124" t="s">
        <v>28</v>
      </c>
      <c r="G115" s="124" t="s">
        <v>347</v>
      </c>
      <c r="H115" s="126" t="s">
        <v>8125</v>
      </c>
      <c r="I115" s="126" t="s">
        <v>8126</v>
      </c>
      <c r="J115" s="126" t="s">
        <v>8127</v>
      </c>
      <c r="K115" s="125" t="s">
        <v>637</v>
      </c>
      <c r="L115" s="124" t="s">
        <v>33</v>
      </c>
      <c r="M115" s="124" t="s">
        <v>684</v>
      </c>
      <c r="N115" s="180">
        <v>528</v>
      </c>
      <c r="O115" s="180">
        <v>528</v>
      </c>
      <c r="P115" s="155">
        <v>0</v>
      </c>
      <c r="Q115" s="155">
        <v>100</v>
      </c>
      <c r="R115" s="124"/>
    </row>
    <row r="116" spans="1:18" s="156" customFormat="1" ht="30" customHeight="1" x14ac:dyDescent="0.3">
      <c r="A116" s="164">
        <f t="shared" si="1"/>
        <v>111</v>
      </c>
      <c r="B116" s="124" t="s">
        <v>1251</v>
      </c>
      <c r="C116" s="124" t="s">
        <v>3301</v>
      </c>
      <c r="D116" s="124" t="s">
        <v>8120</v>
      </c>
      <c r="E116" s="124" t="s">
        <v>8121</v>
      </c>
      <c r="F116" s="124" t="s">
        <v>28</v>
      </c>
      <c r="G116" s="124" t="s">
        <v>347</v>
      </c>
      <c r="H116" s="126" t="s">
        <v>8128</v>
      </c>
      <c r="I116" s="126" t="s">
        <v>8126</v>
      </c>
      <c r="J116" s="126" t="s">
        <v>8129</v>
      </c>
      <c r="K116" s="125" t="s">
        <v>637</v>
      </c>
      <c r="L116" s="124" t="s">
        <v>637</v>
      </c>
      <c r="M116" s="124" t="s">
        <v>684</v>
      </c>
      <c r="N116" s="180">
        <v>705</v>
      </c>
      <c r="O116" s="180">
        <v>705</v>
      </c>
      <c r="P116" s="155">
        <v>0</v>
      </c>
      <c r="Q116" s="155">
        <v>100</v>
      </c>
      <c r="R116" s="124"/>
    </row>
    <row r="117" spans="1:18" s="156" customFormat="1" ht="30" customHeight="1" x14ac:dyDescent="0.3">
      <c r="A117" s="164">
        <f t="shared" si="1"/>
        <v>112</v>
      </c>
      <c r="B117" s="124" t="s">
        <v>1251</v>
      </c>
      <c r="C117" s="124" t="s">
        <v>3301</v>
      </c>
      <c r="D117" s="124" t="s">
        <v>8120</v>
      </c>
      <c r="E117" s="124" t="s">
        <v>8121</v>
      </c>
      <c r="F117" s="124" t="s">
        <v>28</v>
      </c>
      <c r="G117" s="124" t="s">
        <v>347</v>
      </c>
      <c r="H117" s="126" t="s">
        <v>8130</v>
      </c>
      <c r="I117" s="126" t="s">
        <v>8126</v>
      </c>
      <c r="J117" s="126" t="s">
        <v>8131</v>
      </c>
      <c r="K117" s="125" t="s">
        <v>637</v>
      </c>
      <c r="L117" s="124" t="s">
        <v>33</v>
      </c>
      <c r="M117" s="124" t="s">
        <v>684</v>
      </c>
      <c r="N117" s="180">
        <v>106</v>
      </c>
      <c r="O117" s="180">
        <v>106</v>
      </c>
      <c r="P117" s="155">
        <v>0</v>
      </c>
      <c r="Q117" s="155">
        <v>100</v>
      </c>
      <c r="R117" s="163"/>
    </row>
    <row r="118" spans="1:18" s="156" customFormat="1" ht="30" customHeight="1" x14ac:dyDescent="0.3">
      <c r="A118" s="164">
        <f t="shared" si="1"/>
        <v>113</v>
      </c>
      <c r="B118" s="124" t="s">
        <v>1251</v>
      </c>
      <c r="C118" s="124" t="s">
        <v>3301</v>
      </c>
      <c r="D118" s="124" t="s">
        <v>8120</v>
      </c>
      <c r="E118" s="124" t="s">
        <v>8121</v>
      </c>
      <c r="F118" s="124" t="s">
        <v>28</v>
      </c>
      <c r="G118" s="124" t="s">
        <v>347</v>
      </c>
      <c r="H118" s="126" t="s">
        <v>8132</v>
      </c>
      <c r="I118" s="126" t="s">
        <v>8133</v>
      </c>
      <c r="J118" s="126" t="s">
        <v>8134</v>
      </c>
      <c r="K118" s="124" t="s">
        <v>671</v>
      </c>
      <c r="L118" s="124" t="s">
        <v>734</v>
      </c>
      <c r="M118" s="124" t="s">
        <v>625</v>
      </c>
      <c r="N118" s="180">
        <v>110</v>
      </c>
      <c r="O118" s="180">
        <v>110</v>
      </c>
      <c r="P118" s="155">
        <v>0</v>
      </c>
      <c r="Q118" s="155">
        <v>100</v>
      </c>
      <c r="R118" s="163"/>
    </row>
    <row r="119" spans="1:18" s="156" customFormat="1" ht="30" customHeight="1" x14ac:dyDescent="0.3">
      <c r="A119" s="164">
        <f t="shared" si="1"/>
        <v>114</v>
      </c>
      <c r="B119" s="124" t="s">
        <v>1251</v>
      </c>
      <c r="C119" s="124" t="s">
        <v>3301</v>
      </c>
      <c r="D119" s="124" t="s">
        <v>8120</v>
      </c>
      <c r="E119" s="124" t="s">
        <v>8121</v>
      </c>
      <c r="F119" s="124" t="s">
        <v>28</v>
      </c>
      <c r="G119" s="124" t="s">
        <v>347</v>
      </c>
      <c r="H119" s="126" t="s">
        <v>8135</v>
      </c>
      <c r="I119" s="126" t="s">
        <v>8136</v>
      </c>
      <c r="J119" s="126" t="s">
        <v>8137</v>
      </c>
      <c r="K119" s="124" t="s">
        <v>734</v>
      </c>
      <c r="L119" s="124" t="s">
        <v>137</v>
      </c>
      <c r="M119" s="124" t="s">
        <v>625</v>
      </c>
      <c r="N119" s="180">
        <v>134</v>
      </c>
      <c r="O119" s="180">
        <v>134</v>
      </c>
      <c r="P119" s="155">
        <v>0</v>
      </c>
      <c r="Q119" s="155">
        <v>100</v>
      </c>
      <c r="R119" s="163"/>
    </row>
    <row r="120" spans="1:18" s="156" customFormat="1" ht="30" customHeight="1" x14ac:dyDescent="0.3">
      <c r="A120" s="164">
        <f t="shared" si="1"/>
        <v>115</v>
      </c>
      <c r="B120" s="126" t="s">
        <v>1251</v>
      </c>
      <c r="C120" s="126" t="s">
        <v>3301</v>
      </c>
      <c r="D120" s="126" t="s">
        <v>8138</v>
      </c>
      <c r="E120" s="126" t="s">
        <v>8139</v>
      </c>
      <c r="F120" s="126" t="s">
        <v>28</v>
      </c>
      <c r="G120" s="126" t="s">
        <v>7859</v>
      </c>
      <c r="H120" s="126" t="s">
        <v>8140</v>
      </c>
      <c r="I120" s="126" t="s">
        <v>8141</v>
      </c>
      <c r="J120" s="126" t="s">
        <v>8142</v>
      </c>
      <c r="K120" s="129" t="s">
        <v>33</v>
      </c>
      <c r="L120" s="124" t="s">
        <v>33</v>
      </c>
      <c r="M120" s="124" t="s">
        <v>4947</v>
      </c>
      <c r="N120" s="180">
        <v>9729</v>
      </c>
      <c r="O120" s="180">
        <v>1600</v>
      </c>
      <c r="P120" s="155">
        <v>0</v>
      </c>
      <c r="Q120" s="155">
        <v>0</v>
      </c>
      <c r="R120" s="124"/>
    </row>
    <row r="121" spans="1:18" s="156" customFormat="1" ht="30" customHeight="1" x14ac:dyDescent="0.3">
      <c r="A121" s="164">
        <f t="shared" si="1"/>
        <v>116</v>
      </c>
      <c r="B121" s="124" t="s">
        <v>1251</v>
      </c>
      <c r="C121" s="124" t="s">
        <v>8143</v>
      </c>
      <c r="D121" s="124" t="s">
        <v>8144</v>
      </c>
      <c r="E121" s="124" t="s">
        <v>8145</v>
      </c>
      <c r="F121" s="124" t="s">
        <v>28</v>
      </c>
      <c r="G121" s="124" t="s">
        <v>8146</v>
      </c>
      <c r="H121" s="126" t="s">
        <v>8147</v>
      </c>
      <c r="I121" s="126" t="s">
        <v>8148</v>
      </c>
      <c r="J121" s="125" t="s">
        <v>8149</v>
      </c>
      <c r="K121" s="125" t="s">
        <v>671</v>
      </c>
      <c r="L121" s="124" t="s">
        <v>2679</v>
      </c>
      <c r="M121" s="124" t="s">
        <v>2691</v>
      </c>
      <c r="N121" s="180">
        <v>1714</v>
      </c>
      <c r="O121" s="180">
        <v>1714</v>
      </c>
      <c r="P121" s="155">
        <v>0</v>
      </c>
      <c r="Q121" s="155">
        <v>100</v>
      </c>
      <c r="R121" s="124"/>
    </row>
    <row r="122" spans="1:18" s="156" customFormat="1" ht="30" customHeight="1" x14ac:dyDescent="0.3">
      <c r="A122" s="164">
        <f t="shared" si="1"/>
        <v>117</v>
      </c>
      <c r="B122" s="124" t="s">
        <v>1251</v>
      </c>
      <c r="C122" s="124" t="s">
        <v>8150</v>
      </c>
      <c r="D122" s="124" t="s">
        <v>8151</v>
      </c>
      <c r="E122" s="124" t="s">
        <v>8152</v>
      </c>
      <c r="F122" s="124" t="s">
        <v>28</v>
      </c>
      <c r="G122" s="124" t="s">
        <v>93</v>
      </c>
      <c r="H122" s="124" t="s">
        <v>8153</v>
      </c>
      <c r="I122" s="124" t="s">
        <v>8154</v>
      </c>
      <c r="J122" s="129" t="s">
        <v>8155</v>
      </c>
      <c r="K122" s="129" t="s">
        <v>784</v>
      </c>
      <c r="L122" s="124"/>
      <c r="M122" s="124"/>
      <c r="N122" s="180">
        <v>623</v>
      </c>
      <c r="O122" s="180">
        <v>623</v>
      </c>
      <c r="P122" s="155">
        <v>0</v>
      </c>
      <c r="Q122" s="155">
        <v>100</v>
      </c>
      <c r="R122" s="124"/>
    </row>
    <row r="123" spans="1:18" s="156" customFormat="1" ht="30" customHeight="1" x14ac:dyDescent="0.3">
      <c r="A123" s="164">
        <f t="shared" si="1"/>
        <v>118</v>
      </c>
      <c r="B123" s="124" t="s">
        <v>1251</v>
      </c>
      <c r="C123" s="124" t="s">
        <v>8150</v>
      </c>
      <c r="D123" s="124" t="s">
        <v>8156</v>
      </c>
      <c r="E123" s="124" t="s">
        <v>8157</v>
      </c>
      <c r="F123" s="124" t="s">
        <v>28</v>
      </c>
      <c r="G123" s="124" t="s">
        <v>221</v>
      </c>
      <c r="H123" s="124" t="s">
        <v>8158</v>
      </c>
      <c r="I123" s="124" t="s">
        <v>8159</v>
      </c>
      <c r="J123" s="124" t="s">
        <v>8160</v>
      </c>
      <c r="K123" s="124" t="s">
        <v>137</v>
      </c>
      <c r="L123" s="124"/>
      <c r="M123" s="124"/>
      <c r="N123" s="180">
        <v>300</v>
      </c>
      <c r="O123" s="180">
        <v>300</v>
      </c>
      <c r="P123" s="155">
        <v>0</v>
      </c>
      <c r="Q123" s="155">
        <v>100</v>
      </c>
      <c r="R123" s="124"/>
    </row>
    <row r="124" spans="1:18" s="156" customFormat="1" ht="30" customHeight="1" x14ac:dyDescent="0.3">
      <c r="A124" s="164">
        <f t="shared" si="1"/>
        <v>119</v>
      </c>
      <c r="B124" s="216" t="s">
        <v>1251</v>
      </c>
      <c r="C124" s="216" t="s">
        <v>8150</v>
      </c>
      <c r="D124" s="216" t="s">
        <v>8156</v>
      </c>
      <c r="E124" s="216" t="s">
        <v>8157</v>
      </c>
      <c r="F124" s="216" t="s">
        <v>28</v>
      </c>
      <c r="G124" s="216" t="s">
        <v>221</v>
      </c>
      <c r="H124" s="216" t="s">
        <v>8161</v>
      </c>
      <c r="I124" s="216" t="s">
        <v>8162</v>
      </c>
      <c r="J124" s="216" t="s">
        <v>8163</v>
      </c>
      <c r="K124" s="216" t="s">
        <v>137</v>
      </c>
      <c r="L124" s="216"/>
      <c r="M124" s="216"/>
      <c r="N124" s="180">
        <v>200</v>
      </c>
      <c r="O124" s="180">
        <v>200</v>
      </c>
      <c r="P124" s="155">
        <v>0</v>
      </c>
      <c r="Q124" s="155">
        <v>100</v>
      </c>
      <c r="R124" s="216"/>
    </row>
    <row r="125" spans="1:18" s="153" customFormat="1" ht="30" customHeight="1" x14ac:dyDescent="0.3">
      <c r="A125" s="164">
        <f t="shared" si="1"/>
        <v>120</v>
      </c>
      <c r="B125" s="164" t="s">
        <v>643</v>
      </c>
      <c r="C125" s="215" t="s">
        <v>644</v>
      </c>
      <c r="D125" s="215" t="s">
        <v>645</v>
      </c>
      <c r="E125" s="215" t="s">
        <v>646</v>
      </c>
      <c r="F125" s="215" t="s">
        <v>312</v>
      </c>
      <c r="G125" s="215" t="s">
        <v>284</v>
      </c>
      <c r="H125" s="215" t="s">
        <v>647</v>
      </c>
      <c r="I125" s="215" t="s">
        <v>648</v>
      </c>
      <c r="J125" s="215" t="s">
        <v>649</v>
      </c>
      <c r="K125" s="147" t="s">
        <v>137</v>
      </c>
      <c r="L125" s="147"/>
      <c r="M125" s="147"/>
      <c r="N125" s="165">
        <v>200</v>
      </c>
      <c r="O125" s="165">
        <v>200</v>
      </c>
      <c r="P125" s="166"/>
      <c r="Q125" s="166">
        <v>100</v>
      </c>
      <c r="R125" s="166"/>
    </row>
    <row r="126" spans="1:18" s="153" customFormat="1" ht="30" customHeight="1" x14ac:dyDescent="0.3">
      <c r="A126" s="164">
        <f t="shared" si="1"/>
        <v>121</v>
      </c>
      <c r="B126" s="215" t="s">
        <v>643</v>
      </c>
      <c r="C126" s="215" t="s">
        <v>644</v>
      </c>
      <c r="D126" s="215" t="s">
        <v>645</v>
      </c>
      <c r="E126" s="215" t="s">
        <v>646</v>
      </c>
      <c r="F126" s="215" t="s">
        <v>312</v>
      </c>
      <c r="G126" s="215" t="s">
        <v>284</v>
      </c>
      <c r="H126" s="215" t="s">
        <v>650</v>
      </c>
      <c r="I126" s="215" t="s">
        <v>648</v>
      </c>
      <c r="J126" s="215" t="s">
        <v>651</v>
      </c>
      <c r="K126" s="147" t="s">
        <v>137</v>
      </c>
      <c r="L126" s="147"/>
      <c r="M126" s="147"/>
      <c r="N126" s="165">
        <v>450</v>
      </c>
      <c r="O126" s="165">
        <v>450</v>
      </c>
      <c r="P126" s="166"/>
      <c r="Q126" s="166">
        <v>100</v>
      </c>
      <c r="R126" s="166"/>
    </row>
    <row r="127" spans="1:18" s="153" customFormat="1" ht="30" customHeight="1" x14ac:dyDescent="0.3">
      <c r="A127" s="164">
        <f t="shared" si="1"/>
        <v>122</v>
      </c>
      <c r="B127" s="215" t="s">
        <v>643</v>
      </c>
      <c r="C127" s="215" t="s">
        <v>644</v>
      </c>
      <c r="D127" s="215" t="s">
        <v>652</v>
      </c>
      <c r="E127" s="215" t="s">
        <v>653</v>
      </c>
      <c r="F127" s="215" t="s">
        <v>312</v>
      </c>
      <c r="G127" s="215" t="s">
        <v>284</v>
      </c>
      <c r="H127" s="215" t="s">
        <v>654</v>
      </c>
      <c r="I127" s="215" t="s">
        <v>655</v>
      </c>
      <c r="J127" s="215" t="s">
        <v>656</v>
      </c>
      <c r="K127" s="147" t="s">
        <v>137</v>
      </c>
      <c r="L127" s="147"/>
      <c r="M127" s="147"/>
      <c r="N127" s="165">
        <v>100</v>
      </c>
      <c r="O127" s="165">
        <v>100</v>
      </c>
      <c r="P127" s="166"/>
      <c r="Q127" s="166">
        <v>100</v>
      </c>
      <c r="R127" s="166"/>
    </row>
    <row r="128" spans="1:18" s="153" customFormat="1" ht="30" customHeight="1" x14ac:dyDescent="0.3">
      <c r="A128" s="164">
        <f t="shared" si="1"/>
        <v>123</v>
      </c>
      <c r="B128" s="164" t="s">
        <v>657</v>
      </c>
      <c r="C128" s="164" t="s">
        <v>658</v>
      </c>
      <c r="D128" s="164" t="s">
        <v>659</v>
      </c>
      <c r="E128" s="164" t="s">
        <v>660</v>
      </c>
      <c r="F128" s="164" t="s">
        <v>28</v>
      </c>
      <c r="G128" s="164" t="s">
        <v>661</v>
      </c>
      <c r="H128" s="164" t="s">
        <v>662</v>
      </c>
      <c r="I128" s="164" t="s">
        <v>663</v>
      </c>
      <c r="J128" s="167" t="s">
        <v>5543</v>
      </c>
      <c r="K128" s="168" t="s">
        <v>625</v>
      </c>
      <c r="L128" s="168" t="s">
        <v>33</v>
      </c>
      <c r="M128" s="168" t="s">
        <v>664</v>
      </c>
      <c r="N128" s="169">
        <v>13000</v>
      </c>
      <c r="O128" s="169">
        <v>3500</v>
      </c>
      <c r="P128" s="170">
        <v>0</v>
      </c>
      <c r="Q128" s="170">
        <v>35</v>
      </c>
      <c r="R128" s="170"/>
    </row>
    <row r="129" spans="1:18" s="153" customFormat="1" ht="30" customHeight="1" x14ac:dyDescent="0.3">
      <c r="A129" s="164">
        <f t="shared" si="1"/>
        <v>124</v>
      </c>
      <c r="B129" s="215" t="s">
        <v>657</v>
      </c>
      <c r="C129" s="215" t="s">
        <v>665</v>
      </c>
      <c r="D129" s="215" t="s">
        <v>666</v>
      </c>
      <c r="E129" s="215" t="s">
        <v>667</v>
      </c>
      <c r="F129" s="215" t="s">
        <v>28</v>
      </c>
      <c r="G129" s="215" t="s">
        <v>260</v>
      </c>
      <c r="H129" s="148" t="s">
        <v>668</v>
      </c>
      <c r="I129" s="215" t="s">
        <v>669</v>
      </c>
      <c r="J129" s="148" t="s">
        <v>670</v>
      </c>
      <c r="K129" s="147" t="s">
        <v>671</v>
      </c>
      <c r="L129" s="147" t="s">
        <v>671</v>
      </c>
      <c r="M129" s="147" t="s">
        <v>625</v>
      </c>
      <c r="N129" s="165">
        <v>1806</v>
      </c>
      <c r="O129" s="165">
        <v>1806</v>
      </c>
      <c r="P129" s="166">
        <v>0</v>
      </c>
      <c r="Q129" s="166">
        <v>100</v>
      </c>
      <c r="R129" s="166"/>
    </row>
    <row r="130" spans="1:18" s="153" customFormat="1" ht="30" customHeight="1" x14ac:dyDescent="0.3">
      <c r="A130" s="164">
        <f t="shared" si="1"/>
        <v>125</v>
      </c>
      <c r="B130" s="164" t="s">
        <v>657</v>
      </c>
      <c r="C130" s="164" t="s">
        <v>665</v>
      </c>
      <c r="D130" s="164" t="s">
        <v>672</v>
      </c>
      <c r="E130" s="164" t="s">
        <v>673</v>
      </c>
      <c r="F130" s="164" t="s">
        <v>28</v>
      </c>
      <c r="G130" s="164" t="s">
        <v>674</v>
      </c>
      <c r="H130" s="164" t="s">
        <v>675</v>
      </c>
      <c r="I130" s="164" t="s">
        <v>676</v>
      </c>
      <c r="J130" s="167" t="s">
        <v>677</v>
      </c>
      <c r="K130" s="168" t="s">
        <v>671</v>
      </c>
      <c r="L130" s="168" t="s">
        <v>671</v>
      </c>
      <c r="M130" s="168" t="s">
        <v>638</v>
      </c>
      <c r="N130" s="169">
        <v>2000</v>
      </c>
      <c r="O130" s="169">
        <v>2000</v>
      </c>
      <c r="P130" s="170">
        <v>0</v>
      </c>
      <c r="Q130" s="170">
        <v>100</v>
      </c>
      <c r="R130" s="170"/>
    </row>
    <row r="131" spans="1:18" s="153" customFormat="1" ht="30" customHeight="1" x14ac:dyDescent="0.3">
      <c r="A131" s="164">
        <f t="shared" si="1"/>
        <v>126</v>
      </c>
      <c r="B131" s="164" t="s">
        <v>657</v>
      </c>
      <c r="C131" s="164" t="s">
        <v>678</v>
      </c>
      <c r="D131" s="164" t="s">
        <v>679</v>
      </c>
      <c r="E131" s="164" t="s">
        <v>680</v>
      </c>
      <c r="F131" s="164" t="s">
        <v>28</v>
      </c>
      <c r="G131" s="164" t="s">
        <v>681</v>
      </c>
      <c r="H131" s="164" t="s">
        <v>682</v>
      </c>
      <c r="I131" s="164" t="s">
        <v>683</v>
      </c>
      <c r="J131" s="167" t="s">
        <v>8174</v>
      </c>
      <c r="K131" s="168" t="s">
        <v>684</v>
      </c>
      <c r="L131" s="168" t="s">
        <v>685</v>
      </c>
      <c r="M131" s="168" t="s">
        <v>686</v>
      </c>
      <c r="N131" s="169">
        <v>2000</v>
      </c>
      <c r="O131" s="169">
        <v>2000</v>
      </c>
      <c r="P131" s="170">
        <v>10</v>
      </c>
      <c r="Q131" s="170">
        <v>30</v>
      </c>
      <c r="R131" s="170"/>
    </row>
    <row r="132" spans="1:18" s="153" customFormat="1" ht="30" customHeight="1" x14ac:dyDescent="0.3">
      <c r="A132" s="164">
        <f t="shared" si="1"/>
        <v>127</v>
      </c>
      <c r="B132" s="164" t="s">
        <v>657</v>
      </c>
      <c r="C132" s="215" t="s">
        <v>678</v>
      </c>
      <c r="D132" s="215" t="s">
        <v>679</v>
      </c>
      <c r="E132" s="215" t="s">
        <v>680</v>
      </c>
      <c r="F132" s="215" t="s">
        <v>28</v>
      </c>
      <c r="G132" s="215" t="s">
        <v>687</v>
      </c>
      <c r="H132" s="215" t="s">
        <v>688</v>
      </c>
      <c r="I132" s="164" t="s">
        <v>689</v>
      </c>
      <c r="J132" s="151" t="s">
        <v>8175</v>
      </c>
      <c r="K132" s="147" t="s">
        <v>625</v>
      </c>
      <c r="L132" s="147" t="s">
        <v>33</v>
      </c>
      <c r="M132" s="147" t="s">
        <v>638</v>
      </c>
      <c r="N132" s="165">
        <v>900</v>
      </c>
      <c r="O132" s="165">
        <v>900</v>
      </c>
      <c r="P132" s="166">
        <v>10</v>
      </c>
      <c r="Q132" s="166">
        <v>30</v>
      </c>
      <c r="R132" s="166"/>
    </row>
    <row r="133" spans="1:18" s="153" customFormat="1" ht="36" customHeight="1" x14ac:dyDescent="0.3">
      <c r="A133" s="164">
        <f t="shared" si="1"/>
        <v>128</v>
      </c>
      <c r="B133" s="164" t="s">
        <v>657</v>
      </c>
      <c r="C133" s="164" t="s">
        <v>690</v>
      </c>
      <c r="D133" s="164" t="s">
        <v>691</v>
      </c>
      <c r="E133" s="164" t="s">
        <v>692</v>
      </c>
      <c r="F133" s="164" t="s">
        <v>28</v>
      </c>
      <c r="G133" s="164" t="s">
        <v>693</v>
      </c>
      <c r="H133" s="164" t="s">
        <v>694</v>
      </c>
      <c r="I133" s="164" t="s">
        <v>695</v>
      </c>
      <c r="J133" s="167" t="s">
        <v>696</v>
      </c>
      <c r="K133" s="168" t="s">
        <v>137</v>
      </c>
      <c r="L133" s="168" t="s">
        <v>137</v>
      </c>
      <c r="M133" s="168" t="s">
        <v>697</v>
      </c>
      <c r="N133" s="169">
        <v>750</v>
      </c>
      <c r="O133" s="169">
        <v>482</v>
      </c>
      <c r="P133" s="170">
        <v>0</v>
      </c>
      <c r="Q133" s="170">
        <v>70</v>
      </c>
      <c r="R133" s="170"/>
    </row>
    <row r="134" spans="1:18" s="153" customFormat="1" ht="30" customHeight="1" x14ac:dyDescent="0.3">
      <c r="A134" s="164">
        <f t="shared" si="1"/>
        <v>129</v>
      </c>
      <c r="B134" s="164" t="s">
        <v>657</v>
      </c>
      <c r="C134" s="215" t="s">
        <v>690</v>
      </c>
      <c r="D134" s="215" t="s">
        <v>691</v>
      </c>
      <c r="E134" s="215" t="s">
        <v>692</v>
      </c>
      <c r="F134" s="215" t="s">
        <v>28</v>
      </c>
      <c r="G134" s="215" t="s">
        <v>693</v>
      </c>
      <c r="H134" s="215" t="s">
        <v>698</v>
      </c>
      <c r="I134" s="164" t="s">
        <v>699</v>
      </c>
      <c r="J134" s="151" t="s">
        <v>5544</v>
      </c>
      <c r="K134" s="147" t="s">
        <v>33</v>
      </c>
      <c r="L134" s="147" t="s">
        <v>33</v>
      </c>
      <c r="M134" s="147" t="s">
        <v>684</v>
      </c>
      <c r="N134" s="165">
        <v>285</v>
      </c>
      <c r="O134" s="165">
        <v>285</v>
      </c>
      <c r="P134" s="166">
        <v>0</v>
      </c>
      <c r="Q134" s="166">
        <v>100</v>
      </c>
      <c r="R134" s="166"/>
    </row>
    <row r="135" spans="1:18" s="153" customFormat="1" ht="30" customHeight="1" x14ac:dyDescent="0.3">
      <c r="A135" s="164">
        <f t="shared" ref="A135:A198" si="2">ROW()-5</f>
        <v>130</v>
      </c>
      <c r="B135" s="164" t="s">
        <v>657</v>
      </c>
      <c r="C135" s="215" t="s">
        <v>690</v>
      </c>
      <c r="D135" s="215" t="s">
        <v>691</v>
      </c>
      <c r="E135" s="215" t="s">
        <v>692</v>
      </c>
      <c r="F135" s="215" t="s">
        <v>28</v>
      </c>
      <c r="G135" s="215" t="s">
        <v>693</v>
      </c>
      <c r="H135" s="148" t="s">
        <v>700</v>
      </c>
      <c r="I135" s="215" t="s">
        <v>701</v>
      </c>
      <c r="J135" s="148" t="s">
        <v>702</v>
      </c>
      <c r="K135" s="147" t="s">
        <v>137</v>
      </c>
      <c r="L135" s="147" t="s">
        <v>137</v>
      </c>
      <c r="M135" s="147" t="s">
        <v>697</v>
      </c>
      <c r="N135" s="165">
        <v>400</v>
      </c>
      <c r="O135" s="165">
        <v>280</v>
      </c>
      <c r="P135" s="166">
        <v>0</v>
      </c>
      <c r="Q135" s="166">
        <v>70</v>
      </c>
      <c r="R135" s="166"/>
    </row>
    <row r="136" spans="1:18" s="153" customFormat="1" ht="30" customHeight="1" x14ac:dyDescent="0.3">
      <c r="A136" s="164">
        <f t="shared" si="2"/>
        <v>131</v>
      </c>
      <c r="B136" s="164" t="s">
        <v>657</v>
      </c>
      <c r="C136" s="164" t="s">
        <v>703</v>
      </c>
      <c r="D136" s="164" t="s">
        <v>704</v>
      </c>
      <c r="E136" s="164" t="s">
        <v>705</v>
      </c>
      <c r="F136" s="164" t="s">
        <v>28</v>
      </c>
      <c r="G136" s="164" t="s">
        <v>687</v>
      </c>
      <c r="H136" s="164" t="s">
        <v>706</v>
      </c>
      <c r="I136" s="164" t="s">
        <v>707</v>
      </c>
      <c r="J136" s="167" t="s">
        <v>708</v>
      </c>
      <c r="K136" s="168" t="s">
        <v>671</v>
      </c>
      <c r="L136" s="168" t="s">
        <v>671</v>
      </c>
      <c r="M136" s="147" t="s">
        <v>709</v>
      </c>
      <c r="N136" s="169">
        <v>7648</v>
      </c>
      <c r="O136" s="169">
        <v>920</v>
      </c>
      <c r="P136" s="171">
        <v>0</v>
      </c>
      <c r="Q136" s="171">
        <v>60</v>
      </c>
      <c r="R136" s="164"/>
    </row>
    <row r="137" spans="1:18" s="153" customFormat="1" ht="30" customHeight="1" x14ac:dyDescent="0.3">
      <c r="A137" s="164">
        <f t="shared" si="2"/>
        <v>132</v>
      </c>
      <c r="B137" s="164" t="s">
        <v>657</v>
      </c>
      <c r="C137" s="164" t="s">
        <v>710</v>
      </c>
      <c r="D137" s="164" t="s">
        <v>711</v>
      </c>
      <c r="E137" s="164" t="s">
        <v>712</v>
      </c>
      <c r="F137" s="164" t="s">
        <v>28</v>
      </c>
      <c r="G137" s="215" t="s">
        <v>713</v>
      </c>
      <c r="H137" s="215" t="s">
        <v>714</v>
      </c>
      <c r="I137" s="215" t="s">
        <v>715</v>
      </c>
      <c r="J137" s="148" t="s">
        <v>716</v>
      </c>
      <c r="K137" s="147" t="s">
        <v>717</v>
      </c>
      <c r="L137" s="147" t="s">
        <v>219</v>
      </c>
      <c r="M137" s="147" t="s">
        <v>219</v>
      </c>
      <c r="N137" s="165">
        <v>3437</v>
      </c>
      <c r="O137" s="165">
        <v>3437</v>
      </c>
      <c r="P137" s="166">
        <v>0</v>
      </c>
      <c r="Q137" s="166">
        <v>100</v>
      </c>
      <c r="R137" s="166"/>
    </row>
    <row r="138" spans="1:18" s="153" customFormat="1" ht="30" customHeight="1" x14ac:dyDescent="0.3">
      <c r="A138" s="164">
        <f t="shared" si="2"/>
        <v>133</v>
      </c>
      <c r="B138" s="164" t="s">
        <v>657</v>
      </c>
      <c r="C138" s="164" t="s">
        <v>710</v>
      </c>
      <c r="D138" s="164" t="s">
        <v>711</v>
      </c>
      <c r="E138" s="164" t="s">
        <v>712</v>
      </c>
      <c r="F138" s="164" t="s">
        <v>28</v>
      </c>
      <c r="G138" s="215" t="s">
        <v>713</v>
      </c>
      <c r="H138" s="215" t="s">
        <v>718</v>
      </c>
      <c r="I138" s="215" t="s">
        <v>719</v>
      </c>
      <c r="J138" s="148" t="s">
        <v>720</v>
      </c>
      <c r="K138" s="147" t="s">
        <v>717</v>
      </c>
      <c r="L138" s="147" t="s">
        <v>219</v>
      </c>
      <c r="M138" s="147" t="s">
        <v>219</v>
      </c>
      <c r="N138" s="165">
        <v>2500</v>
      </c>
      <c r="O138" s="165">
        <v>2500</v>
      </c>
      <c r="P138" s="166">
        <v>0</v>
      </c>
      <c r="Q138" s="166">
        <v>50</v>
      </c>
      <c r="R138" s="166"/>
    </row>
    <row r="139" spans="1:18" s="153" customFormat="1" ht="30" customHeight="1" x14ac:dyDescent="0.3">
      <c r="A139" s="164">
        <f t="shared" si="2"/>
        <v>134</v>
      </c>
      <c r="B139" s="215" t="s">
        <v>657</v>
      </c>
      <c r="C139" s="215" t="s">
        <v>710</v>
      </c>
      <c r="D139" s="215" t="s">
        <v>721</v>
      </c>
      <c r="E139" s="215" t="s">
        <v>722</v>
      </c>
      <c r="F139" s="215" t="s">
        <v>37</v>
      </c>
      <c r="G139" s="215" t="s">
        <v>260</v>
      </c>
      <c r="H139" s="215" t="s">
        <v>723</v>
      </c>
      <c r="I139" s="215" t="s">
        <v>724</v>
      </c>
      <c r="J139" s="215" t="s">
        <v>725</v>
      </c>
      <c r="K139" s="147" t="s">
        <v>137</v>
      </c>
      <c r="L139" s="147" t="s">
        <v>137</v>
      </c>
      <c r="M139" s="147" t="s">
        <v>726</v>
      </c>
      <c r="N139" s="165">
        <v>13658</v>
      </c>
      <c r="O139" s="165">
        <v>10658</v>
      </c>
      <c r="P139" s="166">
        <v>3</v>
      </c>
      <c r="Q139" s="166">
        <v>90</v>
      </c>
      <c r="R139" s="166"/>
    </row>
    <row r="140" spans="1:18" s="153" customFormat="1" ht="30" customHeight="1" x14ac:dyDescent="0.3">
      <c r="A140" s="164">
        <f t="shared" si="2"/>
        <v>135</v>
      </c>
      <c r="B140" s="215" t="s">
        <v>657</v>
      </c>
      <c r="C140" s="215" t="s">
        <v>727</v>
      </c>
      <c r="D140" s="215" t="s">
        <v>728</v>
      </c>
      <c r="E140" s="215" t="s">
        <v>729</v>
      </c>
      <c r="F140" s="215" t="s">
        <v>28</v>
      </c>
      <c r="G140" s="215" t="s">
        <v>730</v>
      </c>
      <c r="H140" s="215" t="s">
        <v>731</v>
      </c>
      <c r="I140" s="215" t="s">
        <v>732</v>
      </c>
      <c r="J140" s="215" t="s">
        <v>733</v>
      </c>
      <c r="K140" s="147" t="s">
        <v>734</v>
      </c>
      <c r="L140" s="147" t="s">
        <v>219</v>
      </c>
      <c r="M140" s="147" t="s">
        <v>219</v>
      </c>
      <c r="N140" s="165">
        <v>400</v>
      </c>
      <c r="O140" s="165">
        <v>480</v>
      </c>
      <c r="P140" s="149" t="s">
        <v>219</v>
      </c>
      <c r="Q140" s="149" t="s">
        <v>219</v>
      </c>
      <c r="R140" s="215" t="s">
        <v>735</v>
      </c>
    </row>
    <row r="141" spans="1:18" s="153" customFormat="1" ht="30" customHeight="1" x14ac:dyDescent="0.3">
      <c r="A141" s="164">
        <f t="shared" si="2"/>
        <v>136</v>
      </c>
      <c r="B141" s="215" t="s">
        <v>657</v>
      </c>
      <c r="C141" s="215" t="s">
        <v>727</v>
      </c>
      <c r="D141" s="215" t="s">
        <v>728</v>
      </c>
      <c r="E141" s="215" t="s">
        <v>729</v>
      </c>
      <c r="F141" s="215" t="s">
        <v>28</v>
      </c>
      <c r="G141" s="215" t="s">
        <v>730</v>
      </c>
      <c r="H141" s="215" t="s">
        <v>736</v>
      </c>
      <c r="I141" s="215" t="s">
        <v>737</v>
      </c>
      <c r="J141" s="215" t="s">
        <v>738</v>
      </c>
      <c r="K141" s="147" t="s">
        <v>734</v>
      </c>
      <c r="L141" s="147" t="s">
        <v>219</v>
      </c>
      <c r="M141" s="147" t="s">
        <v>219</v>
      </c>
      <c r="N141" s="165">
        <v>400</v>
      </c>
      <c r="O141" s="165">
        <v>350</v>
      </c>
      <c r="P141" s="149" t="s">
        <v>219</v>
      </c>
      <c r="Q141" s="149" t="s">
        <v>219</v>
      </c>
      <c r="R141" s="215" t="s">
        <v>735</v>
      </c>
    </row>
    <row r="142" spans="1:18" s="153" customFormat="1" ht="30" customHeight="1" x14ac:dyDescent="0.3">
      <c r="A142" s="164">
        <f t="shared" si="2"/>
        <v>137</v>
      </c>
      <c r="B142" s="215" t="s">
        <v>657</v>
      </c>
      <c r="C142" s="215" t="s">
        <v>727</v>
      </c>
      <c r="D142" s="215" t="s">
        <v>728</v>
      </c>
      <c r="E142" s="215" t="s">
        <v>729</v>
      </c>
      <c r="F142" s="215" t="s">
        <v>28</v>
      </c>
      <c r="G142" s="215" t="s">
        <v>730</v>
      </c>
      <c r="H142" s="215" t="s">
        <v>739</v>
      </c>
      <c r="I142" s="215" t="s">
        <v>740</v>
      </c>
      <c r="J142" s="215" t="s">
        <v>741</v>
      </c>
      <c r="K142" s="147" t="s">
        <v>33</v>
      </c>
      <c r="L142" s="147" t="s">
        <v>219</v>
      </c>
      <c r="M142" s="147" t="s">
        <v>219</v>
      </c>
      <c r="N142" s="165">
        <v>470</v>
      </c>
      <c r="O142" s="165">
        <v>470</v>
      </c>
      <c r="P142" s="149" t="s">
        <v>219</v>
      </c>
      <c r="Q142" s="149" t="s">
        <v>219</v>
      </c>
      <c r="R142" s="215"/>
    </row>
    <row r="143" spans="1:18" s="153" customFormat="1" ht="30" customHeight="1" x14ac:dyDescent="0.3">
      <c r="A143" s="164">
        <f t="shared" si="2"/>
        <v>138</v>
      </c>
      <c r="B143" s="164" t="s">
        <v>657</v>
      </c>
      <c r="C143" s="215" t="s">
        <v>742</v>
      </c>
      <c r="D143" s="215" t="s">
        <v>743</v>
      </c>
      <c r="E143" s="215" t="s">
        <v>744</v>
      </c>
      <c r="F143" s="215" t="s">
        <v>28</v>
      </c>
      <c r="G143" s="215" t="s">
        <v>745</v>
      </c>
      <c r="H143" s="215" t="s">
        <v>746</v>
      </c>
      <c r="I143" s="215" t="s">
        <v>747</v>
      </c>
      <c r="J143" s="148" t="s">
        <v>748</v>
      </c>
      <c r="K143" s="147" t="s">
        <v>137</v>
      </c>
      <c r="L143" s="147"/>
      <c r="M143" s="147"/>
      <c r="N143" s="165">
        <v>130</v>
      </c>
      <c r="O143" s="165">
        <v>130</v>
      </c>
      <c r="P143" s="166"/>
      <c r="Q143" s="166">
        <v>100</v>
      </c>
      <c r="R143" s="166"/>
    </row>
    <row r="144" spans="1:18" s="153" customFormat="1" ht="30" customHeight="1" x14ac:dyDescent="0.3">
      <c r="A144" s="164">
        <f t="shared" si="2"/>
        <v>139</v>
      </c>
      <c r="B144" s="164" t="s">
        <v>657</v>
      </c>
      <c r="C144" s="215" t="s">
        <v>749</v>
      </c>
      <c r="D144" s="215" t="s">
        <v>750</v>
      </c>
      <c r="E144" s="215" t="s">
        <v>751</v>
      </c>
      <c r="F144" s="215" t="s">
        <v>28</v>
      </c>
      <c r="G144" s="215" t="s">
        <v>752</v>
      </c>
      <c r="H144" s="215" t="s">
        <v>753</v>
      </c>
      <c r="I144" s="215" t="s">
        <v>754</v>
      </c>
      <c r="J144" s="215" t="s">
        <v>755</v>
      </c>
      <c r="K144" s="147" t="s">
        <v>637</v>
      </c>
      <c r="L144" s="147" t="s">
        <v>637</v>
      </c>
      <c r="M144" s="147" t="s">
        <v>756</v>
      </c>
      <c r="N144" s="165">
        <v>336</v>
      </c>
      <c r="O144" s="165">
        <v>336</v>
      </c>
      <c r="P144" s="166"/>
      <c r="Q144" s="166">
        <v>100</v>
      </c>
      <c r="R144" s="166"/>
    </row>
    <row r="145" spans="1:18" s="153" customFormat="1" ht="30" customHeight="1" x14ac:dyDescent="0.3">
      <c r="A145" s="164">
        <f t="shared" si="2"/>
        <v>140</v>
      </c>
      <c r="B145" s="164" t="s">
        <v>657</v>
      </c>
      <c r="C145" s="215" t="s">
        <v>749</v>
      </c>
      <c r="D145" s="215" t="s">
        <v>750</v>
      </c>
      <c r="E145" s="215" t="s">
        <v>751</v>
      </c>
      <c r="F145" s="215" t="s">
        <v>28</v>
      </c>
      <c r="G145" s="215" t="s">
        <v>752</v>
      </c>
      <c r="H145" s="215" t="s">
        <v>757</v>
      </c>
      <c r="I145" s="215" t="s">
        <v>758</v>
      </c>
      <c r="J145" s="215" t="s">
        <v>759</v>
      </c>
      <c r="K145" s="147" t="s">
        <v>637</v>
      </c>
      <c r="L145" s="147" t="s">
        <v>637</v>
      </c>
      <c r="M145" s="147" t="s">
        <v>756</v>
      </c>
      <c r="N145" s="165">
        <v>256</v>
      </c>
      <c r="O145" s="165">
        <v>256</v>
      </c>
      <c r="P145" s="166"/>
      <c r="Q145" s="166">
        <v>100</v>
      </c>
      <c r="R145" s="166"/>
    </row>
    <row r="146" spans="1:18" s="153" customFormat="1" ht="29.25" customHeight="1" x14ac:dyDescent="0.3">
      <c r="A146" s="164">
        <f t="shared" si="2"/>
        <v>141</v>
      </c>
      <c r="B146" s="215" t="s">
        <v>657</v>
      </c>
      <c r="C146" s="215" t="s">
        <v>760</v>
      </c>
      <c r="D146" s="215" t="s">
        <v>761</v>
      </c>
      <c r="E146" s="215" t="s">
        <v>762</v>
      </c>
      <c r="F146" s="215" t="s">
        <v>28</v>
      </c>
      <c r="G146" s="215" t="s">
        <v>260</v>
      </c>
      <c r="H146" s="215" t="s">
        <v>763</v>
      </c>
      <c r="I146" s="215" t="s">
        <v>764</v>
      </c>
      <c r="J146" s="148" t="s">
        <v>765</v>
      </c>
      <c r="K146" s="147" t="s">
        <v>671</v>
      </c>
      <c r="L146" s="147" t="s">
        <v>637</v>
      </c>
      <c r="M146" s="147" t="s">
        <v>766</v>
      </c>
      <c r="N146" s="165">
        <v>34612</v>
      </c>
      <c r="O146" s="165">
        <v>6990</v>
      </c>
      <c r="P146" s="149">
        <v>0</v>
      </c>
      <c r="Q146" s="149">
        <v>40</v>
      </c>
      <c r="R146" s="215"/>
    </row>
    <row r="147" spans="1:18" s="153" customFormat="1" ht="39" customHeight="1" x14ac:dyDescent="0.3">
      <c r="A147" s="164">
        <f t="shared" si="2"/>
        <v>142</v>
      </c>
      <c r="B147" s="215" t="s">
        <v>657</v>
      </c>
      <c r="C147" s="215" t="s">
        <v>760</v>
      </c>
      <c r="D147" s="215" t="s">
        <v>767</v>
      </c>
      <c r="E147" s="215" t="s">
        <v>768</v>
      </c>
      <c r="F147" s="215" t="s">
        <v>37</v>
      </c>
      <c r="G147" s="215" t="s">
        <v>260</v>
      </c>
      <c r="H147" s="148" t="s">
        <v>769</v>
      </c>
      <c r="I147" s="147" t="s">
        <v>770</v>
      </c>
      <c r="J147" s="151" t="s">
        <v>771</v>
      </c>
      <c r="K147" s="147" t="s">
        <v>671</v>
      </c>
      <c r="L147" s="147" t="s">
        <v>734</v>
      </c>
      <c r="M147" s="147" t="s">
        <v>772</v>
      </c>
      <c r="N147" s="165">
        <v>8971</v>
      </c>
      <c r="O147" s="165">
        <v>6403</v>
      </c>
      <c r="P147" s="149">
        <v>30</v>
      </c>
      <c r="Q147" s="149">
        <v>60</v>
      </c>
      <c r="R147" s="215"/>
    </row>
    <row r="148" spans="1:18" s="153" customFormat="1" ht="29.25" customHeight="1" x14ac:dyDescent="0.3">
      <c r="A148" s="164">
        <f t="shared" si="2"/>
        <v>143</v>
      </c>
      <c r="B148" s="215" t="s">
        <v>657</v>
      </c>
      <c r="C148" s="215" t="s">
        <v>760</v>
      </c>
      <c r="D148" s="215" t="s">
        <v>767</v>
      </c>
      <c r="E148" s="215" t="s">
        <v>768</v>
      </c>
      <c r="F148" s="215" t="s">
        <v>28</v>
      </c>
      <c r="G148" s="215" t="s">
        <v>260</v>
      </c>
      <c r="H148" s="147" t="s">
        <v>773</v>
      </c>
      <c r="I148" s="147" t="s">
        <v>774</v>
      </c>
      <c r="J148" s="151" t="s">
        <v>775</v>
      </c>
      <c r="K148" s="147" t="s">
        <v>776</v>
      </c>
      <c r="L148" s="147" t="s">
        <v>776</v>
      </c>
      <c r="M148" s="147" t="s">
        <v>777</v>
      </c>
      <c r="N148" s="165">
        <v>9349</v>
      </c>
      <c r="O148" s="165">
        <f>9349-5019</f>
        <v>4330</v>
      </c>
      <c r="P148" s="149">
        <v>10</v>
      </c>
      <c r="Q148" s="149">
        <v>40</v>
      </c>
      <c r="R148" s="215"/>
    </row>
    <row r="149" spans="1:18" s="153" customFormat="1" ht="29.25" customHeight="1" x14ac:dyDescent="0.3">
      <c r="A149" s="164">
        <f t="shared" si="2"/>
        <v>144</v>
      </c>
      <c r="B149" s="215" t="s">
        <v>657</v>
      </c>
      <c r="C149" s="215" t="s">
        <v>778</v>
      </c>
      <c r="D149" s="215" t="s">
        <v>779</v>
      </c>
      <c r="E149" s="215" t="s">
        <v>780</v>
      </c>
      <c r="F149" s="215" t="s">
        <v>28</v>
      </c>
      <c r="G149" s="215" t="s">
        <v>260</v>
      </c>
      <c r="H149" s="215" t="s">
        <v>781</v>
      </c>
      <c r="I149" s="215" t="s">
        <v>782</v>
      </c>
      <c r="J149" s="148" t="s">
        <v>783</v>
      </c>
      <c r="K149" s="147" t="s">
        <v>784</v>
      </c>
      <c r="L149" s="147" t="s">
        <v>784</v>
      </c>
      <c r="M149" s="147" t="s">
        <v>785</v>
      </c>
      <c r="N149" s="165">
        <v>4323</v>
      </c>
      <c r="O149" s="165">
        <f>4323-3089</f>
        <v>1234</v>
      </c>
      <c r="P149" s="149">
        <v>0</v>
      </c>
      <c r="Q149" s="149">
        <v>30</v>
      </c>
      <c r="R149" s="215"/>
    </row>
    <row r="150" spans="1:18" s="153" customFormat="1" ht="49.5" x14ac:dyDescent="0.3">
      <c r="A150" s="164">
        <f t="shared" si="2"/>
        <v>145</v>
      </c>
      <c r="B150" s="164" t="s">
        <v>657</v>
      </c>
      <c r="C150" s="164" t="s">
        <v>91</v>
      </c>
      <c r="D150" s="164" t="s">
        <v>786</v>
      </c>
      <c r="E150" s="164" t="s">
        <v>787</v>
      </c>
      <c r="F150" s="164" t="s">
        <v>28</v>
      </c>
      <c r="G150" s="164" t="s">
        <v>93</v>
      </c>
      <c r="H150" s="167" t="s">
        <v>788</v>
      </c>
      <c r="I150" s="164" t="s">
        <v>789</v>
      </c>
      <c r="J150" s="167" t="s">
        <v>790</v>
      </c>
      <c r="K150" s="147" t="s">
        <v>717</v>
      </c>
      <c r="L150" s="168" t="s">
        <v>219</v>
      </c>
      <c r="M150" s="168" t="s">
        <v>219</v>
      </c>
      <c r="N150" s="169">
        <v>400</v>
      </c>
      <c r="O150" s="169">
        <v>400</v>
      </c>
      <c r="P150" s="171">
        <v>0</v>
      </c>
      <c r="Q150" s="171">
        <v>100</v>
      </c>
      <c r="R150" s="164"/>
    </row>
    <row r="151" spans="1:18" s="153" customFormat="1" ht="30" customHeight="1" x14ac:dyDescent="0.3">
      <c r="A151" s="164">
        <f t="shared" si="2"/>
        <v>146</v>
      </c>
      <c r="B151" s="164" t="s">
        <v>657</v>
      </c>
      <c r="C151" s="215" t="s">
        <v>91</v>
      </c>
      <c r="D151" s="215" t="s">
        <v>791</v>
      </c>
      <c r="E151" s="215" t="s">
        <v>792</v>
      </c>
      <c r="F151" s="215" t="s">
        <v>28</v>
      </c>
      <c r="G151" s="215" t="s">
        <v>93</v>
      </c>
      <c r="H151" s="148" t="s">
        <v>793</v>
      </c>
      <c r="I151" s="164" t="s">
        <v>794</v>
      </c>
      <c r="J151" s="151" t="s">
        <v>795</v>
      </c>
      <c r="K151" s="147" t="s">
        <v>717</v>
      </c>
      <c r="L151" s="147" t="s">
        <v>219</v>
      </c>
      <c r="M151" s="147" t="s">
        <v>219</v>
      </c>
      <c r="N151" s="165">
        <v>100</v>
      </c>
      <c r="O151" s="165">
        <v>100</v>
      </c>
      <c r="P151" s="149">
        <v>0</v>
      </c>
      <c r="Q151" s="149">
        <v>100</v>
      </c>
      <c r="R151" s="215"/>
    </row>
    <row r="152" spans="1:18" s="153" customFormat="1" ht="30" customHeight="1" x14ac:dyDescent="0.3">
      <c r="A152" s="164">
        <f t="shared" si="2"/>
        <v>147</v>
      </c>
      <c r="B152" s="164" t="s">
        <v>657</v>
      </c>
      <c r="C152" s="215" t="s">
        <v>91</v>
      </c>
      <c r="D152" s="215" t="s">
        <v>786</v>
      </c>
      <c r="E152" s="215" t="s">
        <v>787</v>
      </c>
      <c r="F152" s="215" t="s">
        <v>28</v>
      </c>
      <c r="G152" s="215" t="s">
        <v>93</v>
      </c>
      <c r="H152" s="148" t="s">
        <v>796</v>
      </c>
      <c r="I152" s="215" t="s">
        <v>797</v>
      </c>
      <c r="J152" s="215" t="s">
        <v>798</v>
      </c>
      <c r="K152" s="147" t="s">
        <v>717</v>
      </c>
      <c r="L152" s="147" t="s">
        <v>219</v>
      </c>
      <c r="M152" s="147" t="s">
        <v>219</v>
      </c>
      <c r="N152" s="165">
        <v>100</v>
      </c>
      <c r="O152" s="165">
        <v>100</v>
      </c>
      <c r="P152" s="149">
        <v>0</v>
      </c>
      <c r="Q152" s="149">
        <v>100</v>
      </c>
      <c r="R152" s="215"/>
    </row>
    <row r="153" spans="1:18" s="153" customFormat="1" ht="30" customHeight="1" x14ac:dyDescent="0.3">
      <c r="A153" s="164">
        <f t="shared" si="2"/>
        <v>148</v>
      </c>
      <c r="B153" s="164" t="s">
        <v>657</v>
      </c>
      <c r="C153" s="215" t="s">
        <v>91</v>
      </c>
      <c r="D153" s="215" t="s">
        <v>791</v>
      </c>
      <c r="E153" s="215" t="s">
        <v>792</v>
      </c>
      <c r="F153" s="215" t="s">
        <v>28</v>
      </c>
      <c r="G153" s="215" t="s">
        <v>93</v>
      </c>
      <c r="H153" s="148" t="s">
        <v>799</v>
      </c>
      <c r="I153" s="215" t="s">
        <v>800</v>
      </c>
      <c r="J153" s="215" t="s">
        <v>801</v>
      </c>
      <c r="K153" s="147" t="s">
        <v>717</v>
      </c>
      <c r="L153" s="147" t="s">
        <v>219</v>
      </c>
      <c r="M153" s="147" t="s">
        <v>219</v>
      </c>
      <c r="N153" s="165">
        <v>100</v>
      </c>
      <c r="O153" s="165">
        <v>100</v>
      </c>
      <c r="P153" s="149">
        <v>0</v>
      </c>
      <c r="Q153" s="149">
        <v>100</v>
      </c>
      <c r="R153" s="215"/>
    </row>
    <row r="154" spans="1:18" s="153" customFormat="1" ht="30" customHeight="1" x14ac:dyDescent="0.3">
      <c r="A154" s="164">
        <f t="shared" si="2"/>
        <v>149</v>
      </c>
      <c r="B154" s="164" t="s">
        <v>657</v>
      </c>
      <c r="C154" s="215" t="s">
        <v>91</v>
      </c>
      <c r="D154" s="215" t="s">
        <v>786</v>
      </c>
      <c r="E154" s="215" t="s">
        <v>802</v>
      </c>
      <c r="F154" s="215" t="s">
        <v>28</v>
      </c>
      <c r="G154" s="215" t="s">
        <v>93</v>
      </c>
      <c r="H154" s="148" t="s">
        <v>803</v>
      </c>
      <c r="I154" s="215" t="s">
        <v>804</v>
      </c>
      <c r="J154" s="215" t="s">
        <v>805</v>
      </c>
      <c r="K154" s="147" t="s">
        <v>717</v>
      </c>
      <c r="L154" s="147" t="s">
        <v>219</v>
      </c>
      <c r="M154" s="147" t="s">
        <v>219</v>
      </c>
      <c r="N154" s="165">
        <v>400</v>
      </c>
      <c r="O154" s="165">
        <v>400</v>
      </c>
      <c r="P154" s="149">
        <v>0</v>
      </c>
      <c r="Q154" s="149">
        <v>100</v>
      </c>
      <c r="R154" s="215"/>
    </row>
    <row r="155" spans="1:18" s="153" customFormat="1" ht="49.5" x14ac:dyDescent="0.3">
      <c r="A155" s="164">
        <f t="shared" si="2"/>
        <v>150</v>
      </c>
      <c r="B155" s="164" t="s">
        <v>657</v>
      </c>
      <c r="C155" s="215" t="s">
        <v>91</v>
      </c>
      <c r="D155" s="215" t="s">
        <v>791</v>
      </c>
      <c r="E155" s="215" t="s">
        <v>792</v>
      </c>
      <c r="F155" s="215" t="s">
        <v>28</v>
      </c>
      <c r="G155" s="215" t="s">
        <v>93</v>
      </c>
      <c r="H155" s="148" t="s">
        <v>806</v>
      </c>
      <c r="I155" s="215" t="s">
        <v>807</v>
      </c>
      <c r="J155" s="215" t="s">
        <v>808</v>
      </c>
      <c r="K155" s="147" t="s">
        <v>717</v>
      </c>
      <c r="L155" s="147" t="s">
        <v>219</v>
      </c>
      <c r="M155" s="147" t="s">
        <v>219</v>
      </c>
      <c r="N155" s="165">
        <v>600</v>
      </c>
      <c r="O155" s="165">
        <v>600</v>
      </c>
      <c r="P155" s="149">
        <v>0</v>
      </c>
      <c r="Q155" s="149">
        <v>100</v>
      </c>
      <c r="R155" s="215"/>
    </row>
    <row r="156" spans="1:18" s="153" customFormat="1" ht="30" customHeight="1" x14ac:dyDescent="0.3">
      <c r="A156" s="164">
        <f t="shared" si="2"/>
        <v>151</v>
      </c>
      <c r="B156" s="164" t="s">
        <v>657</v>
      </c>
      <c r="C156" s="215" t="s">
        <v>91</v>
      </c>
      <c r="D156" s="215" t="s">
        <v>791</v>
      </c>
      <c r="E156" s="215" t="s">
        <v>792</v>
      </c>
      <c r="F156" s="215" t="s">
        <v>28</v>
      </c>
      <c r="G156" s="215" t="s">
        <v>93</v>
      </c>
      <c r="H156" s="148" t="s">
        <v>809</v>
      </c>
      <c r="I156" s="215" t="s">
        <v>810</v>
      </c>
      <c r="J156" s="215" t="s">
        <v>811</v>
      </c>
      <c r="K156" s="147" t="s">
        <v>717</v>
      </c>
      <c r="L156" s="147" t="s">
        <v>219</v>
      </c>
      <c r="M156" s="147" t="s">
        <v>219</v>
      </c>
      <c r="N156" s="165">
        <v>200</v>
      </c>
      <c r="O156" s="165">
        <v>200</v>
      </c>
      <c r="P156" s="215">
        <v>0</v>
      </c>
      <c r="Q156" s="215">
        <v>100</v>
      </c>
      <c r="R156" s="215"/>
    </row>
    <row r="157" spans="1:18" s="153" customFormat="1" ht="30" customHeight="1" x14ac:dyDescent="0.3">
      <c r="A157" s="164">
        <f t="shared" si="2"/>
        <v>152</v>
      </c>
      <c r="B157" s="164" t="s">
        <v>657</v>
      </c>
      <c r="C157" s="164" t="s">
        <v>91</v>
      </c>
      <c r="D157" s="164" t="s">
        <v>812</v>
      </c>
      <c r="E157" s="164" t="s">
        <v>813</v>
      </c>
      <c r="F157" s="164" t="s">
        <v>28</v>
      </c>
      <c r="G157" s="164" t="s">
        <v>93</v>
      </c>
      <c r="H157" s="164" t="s">
        <v>814</v>
      </c>
      <c r="I157" s="164" t="s">
        <v>815</v>
      </c>
      <c r="J157" s="167" t="s">
        <v>816</v>
      </c>
      <c r="K157" s="168" t="s">
        <v>137</v>
      </c>
      <c r="L157" s="168" t="s">
        <v>137</v>
      </c>
      <c r="M157" s="168" t="s">
        <v>776</v>
      </c>
      <c r="N157" s="169">
        <v>1000</v>
      </c>
      <c r="O157" s="169">
        <v>800</v>
      </c>
      <c r="P157" s="171">
        <v>0</v>
      </c>
      <c r="Q157" s="172">
        <v>1</v>
      </c>
      <c r="R157" s="164"/>
    </row>
    <row r="158" spans="1:18" s="153" customFormat="1" ht="30" customHeight="1" x14ac:dyDescent="0.3">
      <c r="A158" s="164">
        <f t="shared" si="2"/>
        <v>153</v>
      </c>
      <c r="B158" s="164" t="s">
        <v>657</v>
      </c>
      <c r="C158" s="215" t="s">
        <v>91</v>
      </c>
      <c r="D158" s="215" t="s">
        <v>817</v>
      </c>
      <c r="E158" s="215" t="s">
        <v>818</v>
      </c>
      <c r="F158" s="215" t="s">
        <v>28</v>
      </c>
      <c r="G158" s="215" t="s">
        <v>93</v>
      </c>
      <c r="H158" s="215" t="s">
        <v>819</v>
      </c>
      <c r="I158" s="164" t="s">
        <v>820</v>
      </c>
      <c r="J158" s="151" t="s">
        <v>821</v>
      </c>
      <c r="K158" s="147" t="s">
        <v>734</v>
      </c>
      <c r="L158" s="147" t="s">
        <v>734</v>
      </c>
      <c r="M158" s="147" t="s">
        <v>33</v>
      </c>
      <c r="N158" s="165">
        <v>160</v>
      </c>
      <c r="O158" s="165">
        <v>160</v>
      </c>
      <c r="P158" s="149">
        <v>0</v>
      </c>
      <c r="Q158" s="173">
        <v>1</v>
      </c>
      <c r="R158" s="215"/>
    </row>
    <row r="159" spans="1:18" s="153" customFormat="1" ht="30" customHeight="1" x14ac:dyDescent="0.3">
      <c r="A159" s="164">
        <f t="shared" si="2"/>
        <v>154</v>
      </c>
      <c r="B159" s="164" t="s">
        <v>657</v>
      </c>
      <c r="C159" s="215" t="s">
        <v>91</v>
      </c>
      <c r="D159" s="215" t="s">
        <v>817</v>
      </c>
      <c r="E159" s="215" t="s">
        <v>818</v>
      </c>
      <c r="F159" s="215" t="s">
        <v>28</v>
      </c>
      <c r="G159" s="215" t="s">
        <v>93</v>
      </c>
      <c r="H159" s="215" t="s">
        <v>822</v>
      </c>
      <c r="I159" s="164" t="s">
        <v>823</v>
      </c>
      <c r="J159" s="164" t="s">
        <v>824</v>
      </c>
      <c r="K159" s="168" t="s">
        <v>734</v>
      </c>
      <c r="L159" s="168" t="s">
        <v>734</v>
      </c>
      <c r="M159" s="168" t="s">
        <v>33</v>
      </c>
      <c r="N159" s="169">
        <v>150</v>
      </c>
      <c r="O159" s="165">
        <v>150</v>
      </c>
      <c r="P159" s="149">
        <v>0</v>
      </c>
      <c r="Q159" s="173">
        <v>1</v>
      </c>
      <c r="R159" s="215"/>
    </row>
    <row r="160" spans="1:18" s="153" customFormat="1" ht="30" customHeight="1" x14ac:dyDescent="0.3">
      <c r="A160" s="164">
        <f t="shared" si="2"/>
        <v>155</v>
      </c>
      <c r="B160" s="164" t="s">
        <v>657</v>
      </c>
      <c r="C160" s="215" t="s">
        <v>91</v>
      </c>
      <c r="D160" s="215" t="s">
        <v>817</v>
      </c>
      <c r="E160" s="215" t="s">
        <v>818</v>
      </c>
      <c r="F160" s="215" t="s">
        <v>28</v>
      </c>
      <c r="G160" s="215" t="s">
        <v>93</v>
      </c>
      <c r="H160" s="215" t="s">
        <v>825</v>
      </c>
      <c r="I160" s="164" t="s">
        <v>826</v>
      </c>
      <c r="J160" s="164" t="s">
        <v>827</v>
      </c>
      <c r="K160" s="168" t="s">
        <v>734</v>
      </c>
      <c r="L160" s="168" t="s">
        <v>734</v>
      </c>
      <c r="M160" s="168" t="s">
        <v>625</v>
      </c>
      <c r="N160" s="169">
        <v>200</v>
      </c>
      <c r="O160" s="165">
        <v>200</v>
      </c>
      <c r="P160" s="149">
        <v>0</v>
      </c>
      <c r="Q160" s="173">
        <v>1</v>
      </c>
      <c r="R160" s="215"/>
    </row>
    <row r="161" spans="1:18" s="153" customFormat="1" ht="30" customHeight="1" x14ac:dyDescent="0.3">
      <c r="A161" s="164">
        <f t="shared" si="2"/>
        <v>156</v>
      </c>
      <c r="B161" s="164" t="s">
        <v>657</v>
      </c>
      <c r="C161" s="215" t="s">
        <v>91</v>
      </c>
      <c r="D161" s="215" t="s">
        <v>812</v>
      </c>
      <c r="E161" s="215" t="s">
        <v>813</v>
      </c>
      <c r="F161" s="215" t="s">
        <v>28</v>
      </c>
      <c r="G161" s="215" t="s">
        <v>93</v>
      </c>
      <c r="H161" s="148" t="s">
        <v>828</v>
      </c>
      <c r="I161" s="215" t="s">
        <v>829</v>
      </c>
      <c r="J161" s="215" t="s">
        <v>830</v>
      </c>
      <c r="K161" s="168" t="s">
        <v>734</v>
      </c>
      <c r="L161" s="168" t="s">
        <v>734</v>
      </c>
      <c r="M161" s="168" t="s">
        <v>137</v>
      </c>
      <c r="N161" s="169">
        <v>150</v>
      </c>
      <c r="O161" s="165">
        <v>150</v>
      </c>
      <c r="P161" s="149">
        <v>0</v>
      </c>
      <c r="Q161" s="173">
        <v>1</v>
      </c>
      <c r="R161" s="215"/>
    </row>
    <row r="162" spans="1:18" s="153" customFormat="1" ht="30" customHeight="1" x14ac:dyDescent="0.3">
      <c r="A162" s="164">
        <f t="shared" si="2"/>
        <v>157</v>
      </c>
      <c r="B162" s="164" t="s">
        <v>657</v>
      </c>
      <c r="C162" s="215" t="s">
        <v>91</v>
      </c>
      <c r="D162" s="215" t="s">
        <v>812</v>
      </c>
      <c r="E162" s="215" t="s">
        <v>813</v>
      </c>
      <c r="F162" s="215" t="s">
        <v>28</v>
      </c>
      <c r="G162" s="215" t="s">
        <v>93</v>
      </c>
      <c r="H162" s="148" t="s">
        <v>831</v>
      </c>
      <c r="I162" s="215" t="s">
        <v>820</v>
      </c>
      <c r="J162" s="215" t="s">
        <v>832</v>
      </c>
      <c r="K162" s="168" t="s">
        <v>734</v>
      </c>
      <c r="L162" s="168" t="s">
        <v>734</v>
      </c>
      <c r="M162" s="168" t="s">
        <v>137</v>
      </c>
      <c r="N162" s="169">
        <v>140</v>
      </c>
      <c r="O162" s="165">
        <v>140</v>
      </c>
      <c r="P162" s="149">
        <v>0</v>
      </c>
      <c r="Q162" s="173">
        <v>1</v>
      </c>
      <c r="R162" s="215"/>
    </row>
    <row r="163" spans="1:18" s="153" customFormat="1" ht="30" customHeight="1" x14ac:dyDescent="0.3">
      <c r="A163" s="164">
        <f t="shared" si="2"/>
        <v>158</v>
      </c>
      <c r="B163" s="164" t="s">
        <v>657</v>
      </c>
      <c r="C163" s="215" t="s">
        <v>91</v>
      </c>
      <c r="D163" s="215" t="s">
        <v>812</v>
      </c>
      <c r="E163" s="215" t="s">
        <v>813</v>
      </c>
      <c r="F163" s="215" t="s">
        <v>28</v>
      </c>
      <c r="G163" s="215" t="s">
        <v>93</v>
      </c>
      <c r="H163" s="215" t="s">
        <v>833</v>
      </c>
      <c r="I163" s="215" t="s">
        <v>834</v>
      </c>
      <c r="J163" s="215" t="s">
        <v>835</v>
      </c>
      <c r="K163" s="168" t="s">
        <v>734</v>
      </c>
      <c r="L163" s="168" t="s">
        <v>734</v>
      </c>
      <c r="M163" s="168" t="s">
        <v>137</v>
      </c>
      <c r="N163" s="169">
        <v>200</v>
      </c>
      <c r="O163" s="165">
        <v>200</v>
      </c>
      <c r="P163" s="149">
        <v>0</v>
      </c>
      <c r="Q163" s="173">
        <v>1</v>
      </c>
      <c r="R163" s="215"/>
    </row>
    <row r="164" spans="1:18" s="153" customFormat="1" ht="30" customHeight="1" x14ac:dyDescent="0.3">
      <c r="A164" s="164">
        <f t="shared" si="2"/>
        <v>159</v>
      </c>
      <c r="B164" s="164" t="s">
        <v>643</v>
      </c>
      <c r="C164" s="215" t="s">
        <v>194</v>
      </c>
      <c r="D164" s="215" t="s">
        <v>836</v>
      </c>
      <c r="E164" s="215" t="s">
        <v>837</v>
      </c>
      <c r="F164" s="215" t="s">
        <v>312</v>
      </c>
      <c r="G164" s="215" t="s">
        <v>197</v>
      </c>
      <c r="H164" s="215" t="s">
        <v>838</v>
      </c>
      <c r="I164" s="215" t="s">
        <v>839</v>
      </c>
      <c r="J164" s="215" t="s">
        <v>840</v>
      </c>
      <c r="K164" s="168" t="s">
        <v>841</v>
      </c>
      <c r="L164" s="168" t="s">
        <v>841</v>
      </c>
      <c r="M164" s="168" t="s">
        <v>842</v>
      </c>
      <c r="N164" s="169">
        <v>200</v>
      </c>
      <c r="O164" s="165">
        <v>200</v>
      </c>
      <c r="P164" s="149">
        <v>0</v>
      </c>
      <c r="Q164" s="173">
        <v>1</v>
      </c>
      <c r="R164" s="215"/>
    </row>
    <row r="165" spans="1:18" s="153" customFormat="1" ht="30" customHeight="1" x14ac:dyDescent="0.3">
      <c r="A165" s="164">
        <f t="shared" si="2"/>
        <v>160</v>
      </c>
      <c r="B165" s="164" t="s">
        <v>643</v>
      </c>
      <c r="C165" s="215" t="s">
        <v>194</v>
      </c>
      <c r="D165" s="215" t="s">
        <v>836</v>
      </c>
      <c r="E165" s="215" t="s">
        <v>837</v>
      </c>
      <c r="F165" s="215" t="s">
        <v>312</v>
      </c>
      <c r="G165" s="215" t="s">
        <v>197</v>
      </c>
      <c r="H165" s="215" t="s">
        <v>843</v>
      </c>
      <c r="I165" s="215" t="s">
        <v>839</v>
      </c>
      <c r="J165" s="215" t="s">
        <v>844</v>
      </c>
      <c r="K165" s="168" t="s">
        <v>841</v>
      </c>
      <c r="L165" s="168" t="s">
        <v>841</v>
      </c>
      <c r="M165" s="168" t="s">
        <v>842</v>
      </c>
      <c r="N165" s="169">
        <v>200</v>
      </c>
      <c r="O165" s="165">
        <v>200</v>
      </c>
      <c r="P165" s="149">
        <v>0</v>
      </c>
      <c r="Q165" s="173">
        <v>1</v>
      </c>
      <c r="R165" s="215"/>
    </row>
    <row r="166" spans="1:18" s="153" customFormat="1" ht="30" customHeight="1" x14ac:dyDescent="0.3">
      <c r="A166" s="164">
        <f t="shared" si="2"/>
        <v>161</v>
      </c>
      <c r="B166" s="164" t="s">
        <v>657</v>
      </c>
      <c r="C166" s="164" t="s">
        <v>91</v>
      </c>
      <c r="D166" s="164" t="s">
        <v>845</v>
      </c>
      <c r="E166" s="164" t="s">
        <v>846</v>
      </c>
      <c r="F166" s="164" t="s">
        <v>28</v>
      </c>
      <c r="G166" s="164" t="s">
        <v>93</v>
      </c>
      <c r="H166" s="167" t="s">
        <v>847</v>
      </c>
      <c r="I166" s="167" t="s">
        <v>848</v>
      </c>
      <c r="J166" s="167" t="s">
        <v>849</v>
      </c>
      <c r="K166" s="168" t="s">
        <v>671</v>
      </c>
      <c r="L166" s="168" t="s">
        <v>671</v>
      </c>
      <c r="M166" s="168" t="s">
        <v>137</v>
      </c>
      <c r="N166" s="169">
        <v>400</v>
      </c>
      <c r="O166" s="169">
        <v>400</v>
      </c>
      <c r="P166" s="171">
        <v>0</v>
      </c>
      <c r="Q166" s="171">
        <v>100</v>
      </c>
      <c r="R166" s="164"/>
    </row>
    <row r="167" spans="1:18" s="153" customFormat="1" ht="30" customHeight="1" x14ac:dyDescent="0.3">
      <c r="A167" s="164">
        <f t="shared" si="2"/>
        <v>162</v>
      </c>
      <c r="B167" s="164" t="s">
        <v>657</v>
      </c>
      <c r="C167" s="215" t="s">
        <v>91</v>
      </c>
      <c r="D167" s="164" t="s">
        <v>845</v>
      </c>
      <c r="E167" s="164" t="s">
        <v>846</v>
      </c>
      <c r="F167" s="164" t="s">
        <v>28</v>
      </c>
      <c r="G167" s="164" t="s">
        <v>93</v>
      </c>
      <c r="H167" s="167" t="s">
        <v>850</v>
      </c>
      <c r="I167" s="167" t="s">
        <v>851</v>
      </c>
      <c r="J167" s="167" t="s">
        <v>852</v>
      </c>
      <c r="K167" s="168" t="s">
        <v>671</v>
      </c>
      <c r="L167" s="168" t="s">
        <v>671</v>
      </c>
      <c r="M167" s="168" t="s">
        <v>137</v>
      </c>
      <c r="N167" s="165">
        <v>300</v>
      </c>
      <c r="O167" s="165">
        <v>300</v>
      </c>
      <c r="P167" s="149">
        <v>0</v>
      </c>
      <c r="Q167" s="149">
        <v>100</v>
      </c>
      <c r="R167" s="215"/>
    </row>
    <row r="168" spans="1:18" s="153" customFormat="1" ht="30" customHeight="1" x14ac:dyDescent="0.3">
      <c r="A168" s="164">
        <f t="shared" si="2"/>
        <v>163</v>
      </c>
      <c r="B168" s="164" t="s">
        <v>657</v>
      </c>
      <c r="C168" s="164" t="s">
        <v>853</v>
      </c>
      <c r="D168" s="164" t="s">
        <v>854</v>
      </c>
      <c r="E168" s="164" t="s">
        <v>855</v>
      </c>
      <c r="F168" s="164" t="s">
        <v>28</v>
      </c>
      <c r="G168" s="164" t="s">
        <v>93</v>
      </c>
      <c r="H168" s="164" t="s">
        <v>856</v>
      </c>
      <c r="I168" s="164" t="s">
        <v>829</v>
      </c>
      <c r="J168" s="167" t="s">
        <v>857</v>
      </c>
      <c r="K168" s="168" t="s">
        <v>137</v>
      </c>
      <c r="L168" s="168" t="s">
        <v>137</v>
      </c>
      <c r="M168" s="168" t="s">
        <v>858</v>
      </c>
      <c r="N168" s="169">
        <v>300</v>
      </c>
      <c r="O168" s="169">
        <v>300</v>
      </c>
      <c r="P168" s="171"/>
      <c r="Q168" s="171">
        <v>100</v>
      </c>
      <c r="R168" s="164"/>
    </row>
    <row r="169" spans="1:18" s="153" customFormat="1" ht="30" customHeight="1" x14ac:dyDescent="0.3">
      <c r="A169" s="164">
        <f t="shared" si="2"/>
        <v>164</v>
      </c>
      <c r="B169" s="164" t="s">
        <v>657</v>
      </c>
      <c r="C169" s="215" t="s">
        <v>853</v>
      </c>
      <c r="D169" s="215" t="s">
        <v>854</v>
      </c>
      <c r="E169" s="215" t="s">
        <v>855</v>
      </c>
      <c r="F169" s="215" t="s">
        <v>28</v>
      </c>
      <c r="G169" s="215" t="s">
        <v>93</v>
      </c>
      <c r="H169" s="215" t="s">
        <v>859</v>
      </c>
      <c r="I169" s="164" t="s">
        <v>860</v>
      </c>
      <c r="J169" s="151" t="s">
        <v>861</v>
      </c>
      <c r="K169" s="147" t="s">
        <v>637</v>
      </c>
      <c r="L169" s="147" t="s">
        <v>637</v>
      </c>
      <c r="M169" s="147" t="s">
        <v>858</v>
      </c>
      <c r="N169" s="165">
        <v>300</v>
      </c>
      <c r="O169" s="165">
        <v>300</v>
      </c>
      <c r="P169" s="149"/>
      <c r="Q169" s="149">
        <v>100</v>
      </c>
      <c r="R169" s="215"/>
    </row>
    <row r="170" spans="1:18" s="215" customFormat="1" ht="30" customHeight="1" x14ac:dyDescent="0.3">
      <c r="A170" s="164">
        <f t="shared" si="2"/>
        <v>165</v>
      </c>
      <c r="B170" s="164" t="s">
        <v>657</v>
      </c>
      <c r="C170" s="215" t="s">
        <v>862</v>
      </c>
      <c r="D170" s="215" t="s">
        <v>863</v>
      </c>
      <c r="E170" s="215" t="s">
        <v>864</v>
      </c>
      <c r="F170" s="215" t="s">
        <v>28</v>
      </c>
      <c r="G170" s="215" t="s">
        <v>221</v>
      </c>
      <c r="H170" s="215" t="s">
        <v>865</v>
      </c>
      <c r="I170" s="215" t="s">
        <v>866</v>
      </c>
      <c r="J170" s="215" t="s">
        <v>867</v>
      </c>
      <c r="K170" s="147" t="s">
        <v>671</v>
      </c>
      <c r="L170" s="147" t="s">
        <v>671</v>
      </c>
      <c r="M170" s="147" t="s">
        <v>868</v>
      </c>
      <c r="N170" s="165">
        <v>109</v>
      </c>
      <c r="O170" s="165">
        <v>109</v>
      </c>
      <c r="P170" s="166">
        <v>0</v>
      </c>
      <c r="Q170" s="166">
        <v>100</v>
      </c>
      <c r="R170" s="170"/>
    </row>
    <row r="171" spans="1:18" s="215" customFormat="1" ht="30" customHeight="1" x14ac:dyDescent="0.3">
      <c r="A171" s="164">
        <f t="shared" si="2"/>
        <v>166</v>
      </c>
      <c r="B171" s="164" t="s">
        <v>657</v>
      </c>
      <c r="C171" s="215" t="s">
        <v>862</v>
      </c>
      <c r="D171" s="215" t="s">
        <v>869</v>
      </c>
      <c r="E171" s="215" t="s">
        <v>870</v>
      </c>
      <c r="F171" s="215" t="s">
        <v>28</v>
      </c>
      <c r="G171" s="215" t="s">
        <v>221</v>
      </c>
      <c r="H171" s="215" t="s">
        <v>871</v>
      </c>
      <c r="I171" s="215" t="s">
        <v>872</v>
      </c>
      <c r="J171" s="215" t="s">
        <v>867</v>
      </c>
      <c r="K171" s="147" t="s">
        <v>671</v>
      </c>
      <c r="L171" s="147" t="s">
        <v>671</v>
      </c>
      <c r="M171" s="147" t="s">
        <v>868</v>
      </c>
      <c r="N171" s="165">
        <v>320</v>
      </c>
      <c r="O171" s="165">
        <v>320</v>
      </c>
      <c r="P171" s="166">
        <v>0</v>
      </c>
      <c r="Q171" s="166">
        <v>100</v>
      </c>
      <c r="R171" s="166"/>
    </row>
    <row r="172" spans="1:18" s="215" customFormat="1" ht="30" customHeight="1" x14ac:dyDescent="0.3">
      <c r="A172" s="164">
        <f t="shared" si="2"/>
        <v>167</v>
      </c>
      <c r="B172" s="164" t="s">
        <v>657</v>
      </c>
      <c r="C172" s="215" t="s">
        <v>862</v>
      </c>
      <c r="D172" s="215" t="s">
        <v>873</v>
      </c>
      <c r="E172" s="215" t="s">
        <v>874</v>
      </c>
      <c r="F172" s="215" t="s">
        <v>28</v>
      </c>
      <c r="G172" s="215" t="s">
        <v>221</v>
      </c>
      <c r="H172" s="215" t="s">
        <v>875</v>
      </c>
      <c r="I172" s="215" t="s">
        <v>872</v>
      </c>
      <c r="J172" s="215" t="s">
        <v>876</v>
      </c>
      <c r="K172" s="147" t="s">
        <v>671</v>
      </c>
      <c r="L172" s="147" t="s">
        <v>671</v>
      </c>
      <c r="M172" s="147" t="s">
        <v>868</v>
      </c>
      <c r="N172" s="165">
        <v>1380</v>
      </c>
      <c r="O172" s="165">
        <v>1380</v>
      </c>
      <c r="P172" s="166">
        <v>0</v>
      </c>
      <c r="Q172" s="166">
        <v>100</v>
      </c>
      <c r="R172" s="166"/>
    </row>
    <row r="173" spans="1:18" s="215" customFormat="1" ht="30" customHeight="1" x14ac:dyDescent="0.3">
      <c r="A173" s="164">
        <f t="shared" si="2"/>
        <v>168</v>
      </c>
      <c r="B173" s="164" t="s">
        <v>657</v>
      </c>
      <c r="C173" s="215" t="s">
        <v>862</v>
      </c>
      <c r="D173" s="215" t="s">
        <v>873</v>
      </c>
      <c r="E173" s="215" t="s">
        <v>874</v>
      </c>
      <c r="F173" s="215" t="s">
        <v>28</v>
      </c>
      <c r="G173" s="215" t="s">
        <v>221</v>
      </c>
      <c r="H173" s="215" t="s">
        <v>877</v>
      </c>
      <c r="I173" s="215" t="s">
        <v>878</v>
      </c>
      <c r="J173" s="215" t="s">
        <v>879</v>
      </c>
      <c r="K173" s="147" t="s">
        <v>671</v>
      </c>
      <c r="L173" s="147" t="s">
        <v>671</v>
      </c>
      <c r="M173" s="147" t="s">
        <v>868</v>
      </c>
      <c r="N173" s="165">
        <v>396</v>
      </c>
      <c r="O173" s="165">
        <v>396</v>
      </c>
      <c r="P173" s="166">
        <v>0</v>
      </c>
      <c r="Q173" s="166">
        <v>100</v>
      </c>
      <c r="R173" s="166"/>
    </row>
    <row r="174" spans="1:18" s="215" customFormat="1" ht="30" customHeight="1" x14ac:dyDescent="0.3">
      <c r="A174" s="164">
        <f t="shared" si="2"/>
        <v>169</v>
      </c>
      <c r="B174" s="164" t="s">
        <v>657</v>
      </c>
      <c r="C174" s="215" t="s">
        <v>862</v>
      </c>
      <c r="D174" s="215" t="s">
        <v>873</v>
      </c>
      <c r="E174" s="215" t="s">
        <v>874</v>
      </c>
      <c r="F174" s="215" t="s">
        <v>28</v>
      </c>
      <c r="G174" s="215" t="s">
        <v>221</v>
      </c>
      <c r="H174" s="215" t="s">
        <v>880</v>
      </c>
      <c r="I174" s="215" t="s">
        <v>878</v>
      </c>
      <c r="J174" s="215" t="s">
        <v>881</v>
      </c>
      <c r="K174" s="147" t="s">
        <v>671</v>
      </c>
      <c r="L174" s="147" t="s">
        <v>671</v>
      </c>
      <c r="M174" s="147" t="s">
        <v>868</v>
      </c>
      <c r="N174" s="165">
        <v>149</v>
      </c>
      <c r="O174" s="165">
        <v>149</v>
      </c>
      <c r="P174" s="166">
        <v>0</v>
      </c>
      <c r="Q174" s="166">
        <v>100</v>
      </c>
      <c r="R174" s="166"/>
    </row>
    <row r="175" spans="1:18" s="215" customFormat="1" ht="30" customHeight="1" x14ac:dyDescent="0.3">
      <c r="A175" s="164">
        <f t="shared" si="2"/>
        <v>170</v>
      </c>
      <c r="B175" s="164" t="s">
        <v>657</v>
      </c>
      <c r="C175" s="215" t="s">
        <v>862</v>
      </c>
      <c r="D175" s="215" t="s">
        <v>882</v>
      </c>
      <c r="E175" s="215" t="s">
        <v>883</v>
      </c>
      <c r="F175" s="215" t="s">
        <v>28</v>
      </c>
      <c r="G175" s="215" t="s">
        <v>221</v>
      </c>
      <c r="H175" s="215" t="s">
        <v>884</v>
      </c>
      <c r="I175" s="215" t="s">
        <v>885</v>
      </c>
      <c r="J175" s="215" t="s">
        <v>886</v>
      </c>
      <c r="K175" s="147" t="s">
        <v>671</v>
      </c>
      <c r="L175" s="147" t="s">
        <v>671</v>
      </c>
      <c r="M175" s="147" t="s">
        <v>887</v>
      </c>
      <c r="N175" s="165">
        <v>571</v>
      </c>
      <c r="O175" s="165">
        <v>571</v>
      </c>
      <c r="P175" s="166">
        <v>0</v>
      </c>
      <c r="Q175" s="166">
        <v>100</v>
      </c>
      <c r="R175" s="166"/>
    </row>
    <row r="176" spans="1:18" s="215" customFormat="1" ht="30" customHeight="1" x14ac:dyDescent="0.3">
      <c r="A176" s="164">
        <f t="shared" si="2"/>
        <v>171</v>
      </c>
      <c r="B176" s="164" t="s">
        <v>657</v>
      </c>
      <c r="C176" s="215" t="s">
        <v>862</v>
      </c>
      <c r="D176" s="215" t="s">
        <v>888</v>
      </c>
      <c r="E176" s="215" t="s">
        <v>889</v>
      </c>
      <c r="F176" s="215" t="s">
        <v>28</v>
      </c>
      <c r="G176" s="215" t="s">
        <v>221</v>
      </c>
      <c r="H176" s="215" t="s">
        <v>890</v>
      </c>
      <c r="I176" s="215" t="s">
        <v>885</v>
      </c>
      <c r="J176" s="215" t="s">
        <v>891</v>
      </c>
      <c r="K176" s="147" t="s">
        <v>671</v>
      </c>
      <c r="L176" s="147" t="s">
        <v>671</v>
      </c>
      <c r="M176" s="147" t="s">
        <v>868</v>
      </c>
      <c r="N176" s="165">
        <v>293</v>
      </c>
      <c r="O176" s="165">
        <v>293</v>
      </c>
      <c r="P176" s="166">
        <v>0</v>
      </c>
      <c r="Q176" s="166">
        <v>100</v>
      </c>
      <c r="R176" s="166"/>
    </row>
    <row r="177" spans="1:18" s="215" customFormat="1" ht="30" customHeight="1" x14ac:dyDescent="0.3">
      <c r="A177" s="164">
        <f t="shared" si="2"/>
        <v>172</v>
      </c>
      <c r="B177" s="164" t="s">
        <v>657</v>
      </c>
      <c r="C177" s="215" t="s">
        <v>862</v>
      </c>
      <c r="D177" s="215" t="s">
        <v>892</v>
      </c>
      <c r="E177" s="215" t="s">
        <v>893</v>
      </c>
      <c r="F177" s="215" t="s">
        <v>28</v>
      </c>
      <c r="G177" s="215" t="s">
        <v>221</v>
      </c>
      <c r="H177" s="215" t="s">
        <v>894</v>
      </c>
      <c r="I177" s="215" t="s">
        <v>885</v>
      </c>
      <c r="J177" s="215" t="s">
        <v>895</v>
      </c>
      <c r="K177" s="147" t="s">
        <v>671</v>
      </c>
      <c r="L177" s="147" t="s">
        <v>671</v>
      </c>
      <c r="M177" s="147" t="s">
        <v>887</v>
      </c>
      <c r="N177" s="165">
        <v>386</v>
      </c>
      <c r="O177" s="165">
        <v>386</v>
      </c>
      <c r="P177" s="166">
        <v>0</v>
      </c>
      <c r="Q177" s="166">
        <v>100</v>
      </c>
      <c r="R177" s="166"/>
    </row>
    <row r="178" spans="1:18" s="215" customFormat="1" ht="30" customHeight="1" x14ac:dyDescent="0.3">
      <c r="A178" s="164">
        <f t="shared" si="2"/>
        <v>173</v>
      </c>
      <c r="B178" s="164" t="s">
        <v>657</v>
      </c>
      <c r="C178" s="215" t="s">
        <v>862</v>
      </c>
      <c r="D178" s="215" t="s">
        <v>892</v>
      </c>
      <c r="E178" s="215" t="s">
        <v>893</v>
      </c>
      <c r="F178" s="215" t="s">
        <v>28</v>
      </c>
      <c r="G178" s="215" t="s">
        <v>221</v>
      </c>
      <c r="H178" s="215" t="s">
        <v>896</v>
      </c>
      <c r="I178" s="215" t="s">
        <v>897</v>
      </c>
      <c r="J178" s="215" t="s">
        <v>898</v>
      </c>
      <c r="K178" s="147" t="s">
        <v>671</v>
      </c>
      <c r="L178" s="147" t="s">
        <v>671</v>
      </c>
      <c r="M178" s="147" t="s">
        <v>887</v>
      </c>
      <c r="N178" s="165">
        <v>124</v>
      </c>
      <c r="O178" s="165">
        <v>124</v>
      </c>
      <c r="P178" s="166">
        <v>0</v>
      </c>
      <c r="Q178" s="166">
        <v>100</v>
      </c>
      <c r="R178" s="166"/>
    </row>
    <row r="179" spans="1:18" s="215" customFormat="1" ht="30" customHeight="1" x14ac:dyDescent="0.3">
      <c r="A179" s="164">
        <f t="shared" si="2"/>
        <v>174</v>
      </c>
      <c r="B179" s="164" t="s">
        <v>657</v>
      </c>
      <c r="C179" s="215" t="s">
        <v>862</v>
      </c>
      <c r="D179" s="215" t="s">
        <v>892</v>
      </c>
      <c r="E179" s="215" t="s">
        <v>893</v>
      </c>
      <c r="F179" s="215" t="s">
        <v>28</v>
      </c>
      <c r="G179" s="215" t="s">
        <v>221</v>
      </c>
      <c r="H179" s="215" t="s">
        <v>899</v>
      </c>
      <c r="I179" s="215" t="s">
        <v>866</v>
      </c>
      <c r="J179" s="215" t="s">
        <v>900</v>
      </c>
      <c r="K179" s="147" t="s">
        <v>625</v>
      </c>
      <c r="L179" s="147" t="s">
        <v>625</v>
      </c>
      <c r="M179" s="147" t="s">
        <v>901</v>
      </c>
      <c r="N179" s="165">
        <v>3046</v>
      </c>
      <c r="O179" s="165">
        <v>3046</v>
      </c>
      <c r="P179" s="166">
        <v>0</v>
      </c>
      <c r="Q179" s="166">
        <v>50</v>
      </c>
      <c r="R179" s="166"/>
    </row>
    <row r="180" spans="1:18" s="215" customFormat="1" ht="30" customHeight="1" x14ac:dyDescent="0.3">
      <c r="A180" s="164">
        <f t="shared" si="2"/>
        <v>175</v>
      </c>
      <c r="B180" s="164" t="s">
        <v>657</v>
      </c>
      <c r="C180" s="215" t="s">
        <v>862</v>
      </c>
      <c r="D180" s="215" t="s">
        <v>888</v>
      </c>
      <c r="E180" s="215" t="s">
        <v>889</v>
      </c>
      <c r="F180" s="215" t="s">
        <v>28</v>
      </c>
      <c r="G180" s="215" t="s">
        <v>221</v>
      </c>
      <c r="H180" s="215" t="s">
        <v>902</v>
      </c>
      <c r="I180" s="215" t="s">
        <v>903</v>
      </c>
      <c r="J180" s="215" t="s">
        <v>904</v>
      </c>
      <c r="K180" s="147" t="s">
        <v>671</v>
      </c>
      <c r="L180" s="147" t="s">
        <v>671</v>
      </c>
      <c r="M180" s="147" t="s">
        <v>887</v>
      </c>
      <c r="N180" s="165">
        <v>253</v>
      </c>
      <c r="O180" s="165">
        <v>253</v>
      </c>
      <c r="P180" s="166">
        <v>0</v>
      </c>
      <c r="Q180" s="166">
        <v>100</v>
      </c>
      <c r="R180" s="166"/>
    </row>
    <row r="181" spans="1:18" s="153" customFormat="1" ht="30" customHeight="1" x14ac:dyDescent="0.3">
      <c r="A181" s="164">
        <f t="shared" si="2"/>
        <v>176</v>
      </c>
      <c r="B181" s="164" t="s">
        <v>657</v>
      </c>
      <c r="C181" s="164" t="s">
        <v>905</v>
      </c>
      <c r="D181" s="164" t="s">
        <v>906</v>
      </c>
      <c r="E181" s="164" t="s">
        <v>907</v>
      </c>
      <c r="F181" s="164" t="s">
        <v>28</v>
      </c>
      <c r="G181" s="164" t="s">
        <v>908</v>
      </c>
      <c r="H181" s="164" t="s">
        <v>909</v>
      </c>
      <c r="I181" s="164" t="s">
        <v>910</v>
      </c>
      <c r="J181" s="167" t="s">
        <v>911</v>
      </c>
      <c r="K181" s="168" t="s">
        <v>625</v>
      </c>
      <c r="L181" s="168" t="s">
        <v>637</v>
      </c>
      <c r="M181" s="168" t="s">
        <v>772</v>
      </c>
      <c r="N181" s="169">
        <v>40000</v>
      </c>
      <c r="O181" s="169">
        <v>9581</v>
      </c>
      <c r="P181" s="170">
        <v>0</v>
      </c>
      <c r="Q181" s="170">
        <v>40</v>
      </c>
      <c r="R181" s="170"/>
    </row>
    <row r="182" spans="1:18" s="153" customFormat="1" ht="30" customHeight="1" x14ac:dyDescent="0.3">
      <c r="A182" s="164">
        <f t="shared" si="2"/>
        <v>177</v>
      </c>
      <c r="B182" s="164" t="s">
        <v>657</v>
      </c>
      <c r="C182" s="215" t="s">
        <v>905</v>
      </c>
      <c r="D182" s="215" t="s">
        <v>912</v>
      </c>
      <c r="E182" s="215" t="s">
        <v>913</v>
      </c>
      <c r="F182" s="215" t="s">
        <v>28</v>
      </c>
      <c r="G182" s="215" t="s">
        <v>914</v>
      </c>
      <c r="H182" s="215" t="s">
        <v>915</v>
      </c>
      <c r="I182" s="164" t="s">
        <v>910</v>
      </c>
      <c r="J182" s="167" t="s">
        <v>916</v>
      </c>
      <c r="K182" s="147" t="s">
        <v>756</v>
      </c>
      <c r="L182" s="147" t="s">
        <v>756</v>
      </c>
      <c r="M182" s="147" t="s">
        <v>772</v>
      </c>
      <c r="N182" s="165">
        <v>20084</v>
      </c>
      <c r="O182" s="165">
        <v>1086</v>
      </c>
      <c r="P182" s="166">
        <v>0</v>
      </c>
      <c r="Q182" s="166">
        <v>10</v>
      </c>
      <c r="R182" s="166"/>
    </row>
    <row r="183" spans="1:18" s="153" customFormat="1" ht="30" customHeight="1" x14ac:dyDescent="0.3">
      <c r="A183" s="164">
        <f t="shared" si="2"/>
        <v>178</v>
      </c>
      <c r="B183" s="164" t="s">
        <v>657</v>
      </c>
      <c r="C183" s="215" t="s">
        <v>905</v>
      </c>
      <c r="D183" s="215" t="s">
        <v>917</v>
      </c>
      <c r="E183" s="215" t="s">
        <v>907</v>
      </c>
      <c r="F183" s="215" t="s">
        <v>28</v>
      </c>
      <c r="G183" s="215" t="s">
        <v>918</v>
      </c>
      <c r="H183" s="215" t="s">
        <v>919</v>
      </c>
      <c r="I183" s="164" t="s">
        <v>920</v>
      </c>
      <c r="J183" s="167" t="s">
        <v>921</v>
      </c>
      <c r="K183" s="147" t="s">
        <v>137</v>
      </c>
      <c r="L183" s="147" t="s">
        <v>137</v>
      </c>
      <c r="M183" s="147" t="s">
        <v>785</v>
      </c>
      <c r="N183" s="165">
        <v>6535</v>
      </c>
      <c r="O183" s="165">
        <v>2600</v>
      </c>
      <c r="P183" s="166">
        <v>0</v>
      </c>
      <c r="Q183" s="166">
        <v>40</v>
      </c>
      <c r="R183" s="166"/>
    </row>
    <row r="184" spans="1:18" s="153" customFormat="1" ht="30" customHeight="1" x14ac:dyDescent="0.3">
      <c r="A184" s="164">
        <f t="shared" si="2"/>
        <v>179</v>
      </c>
      <c r="B184" s="164" t="s">
        <v>657</v>
      </c>
      <c r="C184" s="215" t="s">
        <v>905</v>
      </c>
      <c r="D184" s="215" t="s">
        <v>917</v>
      </c>
      <c r="E184" s="215" t="s">
        <v>907</v>
      </c>
      <c r="F184" s="215" t="s">
        <v>28</v>
      </c>
      <c r="G184" s="215" t="s">
        <v>918</v>
      </c>
      <c r="H184" s="215" t="s">
        <v>922</v>
      </c>
      <c r="I184" s="164" t="s">
        <v>910</v>
      </c>
      <c r="J184" s="167" t="s">
        <v>923</v>
      </c>
      <c r="K184" s="147" t="s">
        <v>137</v>
      </c>
      <c r="L184" s="147" t="s">
        <v>137</v>
      </c>
      <c r="M184" s="147" t="s">
        <v>785</v>
      </c>
      <c r="N184" s="165">
        <v>3531</v>
      </c>
      <c r="O184" s="165">
        <v>1414</v>
      </c>
      <c r="P184" s="166">
        <v>0</v>
      </c>
      <c r="Q184" s="166">
        <v>40</v>
      </c>
      <c r="R184" s="166"/>
    </row>
    <row r="185" spans="1:18" s="153" customFormat="1" ht="39.950000000000003" customHeight="1" x14ac:dyDescent="0.3">
      <c r="A185" s="164">
        <f t="shared" si="2"/>
        <v>180</v>
      </c>
      <c r="B185" s="164" t="s">
        <v>657</v>
      </c>
      <c r="C185" s="164" t="s">
        <v>924</v>
      </c>
      <c r="D185" s="164" t="s">
        <v>925</v>
      </c>
      <c r="E185" s="164" t="s">
        <v>926</v>
      </c>
      <c r="F185" s="164" t="s">
        <v>28</v>
      </c>
      <c r="G185" s="164" t="s">
        <v>347</v>
      </c>
      <c r="H185" s="164" t="s">
        <v>927</v>
      </c>
      <c r="I185" s="164" t="s">
        <v>928</v>
      </c>
      <c r="J185" s="174" t="s">
        <v>929</v>
      </c>
      <c r="K185" s="168" t="s">
        <v>671</v>
      </c>
      <c r="L185" s="168" t="s">
        <v>930</v>
      </c>
      <c r="M185" s="168" t="s">
        <v>931</v>
      </c>
      <c r="N185" s="169">
        <v>123</v>
      </c>
      <c r="O185" s="169">
        <v>123</v>
      </c>
      <c r="P185" s="170">
        <v>0</v>
      </c>
      <c r="Q185" s="170">
        <v>100</v>
      </c>
      <c r="R185" s="170"/>
    </row>
    <row r="186" spans="1:18" s="153" customFormat="1" ht="39.950000000000003" customHeight="1" x14ac:dyDescent="0.3">
      <c r="A186" s="164">
        <f t="shared" si="2"/>
        <v>181</v>
      </c>
      <c r="B186" s="164" t="s">
        <v>657</v>
      </c>
      <c r="C186" s="215" t="s">
        <v>924</v>
      </c>
      <c r="D186" s="215" t="s">
        <v>925</v>
      </c>
      <c r="E186" s="215" t="s">
        <v>926</v>
      </c>
      <c r="F186" s="215" t="s">
        <v>28</v>
      </c>
      <c r="G186" s="215" t="s">
        <v>347</v>
      </c>
      <c r="H186" s="215" t="s">
        <v>932</v>
      </c>
      <c r="I186" s="164" t="s">
        <v>933</v>
      </c>
      <c r="J186" s="175" t="s">
        <v>934</v>
      </c>
      <c r="K186" s="168" t="s">
        <v>671</v>
      </c>
      <c r="L186" s="147" t="s">
        <v>930</v>
      </c>
      <c r="M186" s="147" t="s">
        <v>931</v>
      </c>
      <c r="N186" s="165">
        <v>191</v>
      </c>
      <c r="O186" s="165">
        <v>191</v>
      </c>
      <c r="P186" s="166">
        <v>0</v>
      </c>
      <c r="Q186" s="166">
        <v>100</v>
      </c>
      <c r="R186" s="166"/>
    </row>
    <row r="187" spans="1:18" s="153" customFormat="1" ht="39.950000000000003" customHeight="1" x14ac:dyDescent="0.3">
      <c r="A187" s="164">
        <f t="shared" si="2"/>
        <v>182</v>
      </c>
      <c r="B187" s="164" t="s">
        <v>657</v>
      </c>
      <c r="C187" s="215" t="s">
        <v>924</v>
      </c>
      <c r="D187" s="215" t="s">
        <v>925</v>
      </c>
      <c r="E187" s="215" t="s">
        <v>926</v>
      </c>
      <c r="F187" s="215" t="s">
        <v>28</v>
      </c>
      <c r="G187" s="215" t="s">
        <v>347</v>
      </c>
      <c r="H187" s="215" t="s">
        <v>935</v>
      </c>
      <c r="I187" s="215" t="s">
        <v>936</v>
      </c>
      <c r="J187" s="176" t="s">
        <v>937</v>
      </c>
      <c r="K187" s="168" t="s">
        <v>671</v>
      </c>
      <c r="L187" s="147" t="s">
        <v>938</v>
      </c>
      <c r="M187" s="147" t="s">
        <v>931</v>
      </c>
      <c r="N187" s="165">
        <v>235</v>
      </c>
      <c r="O187" s="165">
        <v>235</v>
      </c>
      <c r="P187" s="166">
        <v>0</v>
      </c>
      <c r="Q187" s="166">
        <v>100</v>
      </c>
      <c r="R187" s="166"/>
    </row>
    <row r="188" spans="1:18" s="153" customFormat="1" ht="39.950000000000003" customHeight="1" x14ac:dyDescent="0.3">
      <c r="A188" s="164">
        <f t="shared" si="2"/>
        <v>183</v>
      </c>
      <c r="B188" s="164" t="s">
        <v>657</v>
      </c>
      <c r="C188" s="215" t="s">
        <v>924</v>
      </c>
      <c r="D188" s="215" t="s">
        <v>925</v>
      </c>
      <c r="E188" s="215" t="s">
        <v>926</v>
      </c>
      <c r="F188" s="215" t="s">
        <v>28</v>
      </c>
      <c r="G188" s="215" t="s">
        <v>347</v>
      </c>
      <c r="H188" s="215" t="s">
        <v>939</v>
      </c>
      <c r="I188" s="215" t="s">
        <v>940</v>
      </c>
      <c r="J188" s="176" t="s">
        <v>941</v>
      </c>
      <c r="K188" s="168" t="s">
        <v>671</v>
      </c>
      <c r="L188" s="147" t="s">
        <v>938</v>
      </c>
      <c r="M188" s="147" t="s">
        <v>931</v>
      </c>
      <c r="N188" s="165">
        <v>464</v>
      </c>
      <c r="O188" s="165">
        <v>464</v>
      </c>
      <c r="P188" s="166">
        <v>0</v>
      </c>
      <c r="Q188" s="166">
        <v>100</v>
      </c>
      <c r="R188" s="166"/>
    </row>
    <row r="189" spans="1:18" s="153" customFormat="1" ht="30" customHeight="1" x14ac:dyDescent="0.3">
      <c r="A189" s="164">
        <f t="shared" si="2"/>
        <v>184</v>
      </c>
      <c r="B189" s="164" t="s">
        <v>657</v>
      </c>
      <c r="C189" s="164" t="s">
        <v>924</v>
      </c>
      <c r="D189" s="164" t="s">
        <v>942</v>
      </c>
      <c r="E189" s="164" t="s">
        <v>943</v>
      </c>
      <c r="F189" s="164" t="s">
        <v>28</v>
      </c>
      <c r="G189" s="164" t="s">
        <v>347</v>
      </c>
      <c r="H189" s="164" t="s">
        <v>944</v>
      </c>
      <c r="I189" s="164" t="s">
        <v>945</v>
      </c>
      <c r="J189" s="167" t="s">
        <v>946</v>
      </c>
      <c r="K189" s="168" t="s">
        <v>734</v>
      </c>
      <c r="L189" s="168" t="s">
        <v>734</v>
      </c>
      <c r="M189" s="168" t="s">
        <v>947</v>
      </c>
      <c r="N189" s="169">
        <v>222</v>
      </c>
      <c r="O189" s="169">
        <v>222</v>
      </c>
      <c r="P189" s="170"/>
      <c r="Q189" s="170">
        <v>100</v>
      </c>
      <c r="R189" s="166"/>
    </row>
    <row r="190" spans="1:18" s="153" customFormat="1" ht="30" customHeight="1" x14ac:dyDescent="0.3">
      <c r="A190" s="164">
        <f t="shared" si="2"/>
        <v>185</v>
      </c>
      <c r="B190" s="164" t="s">
        <v>657</v>
      </c>
      <c r="C190" s="164" t="s">
        <v>924</v>
      </c>
      <c r="D190" s="215" t="s">
        <v>942</v>
      </c>
      <c r="E190" s="164" t="s">
        <v>943</v>
      </c>
      <c r="F190" s="215" t="s">
        <v>28</v>
      </c>
      <c r="G190" s="215" t="s">
        <v>347</v>
      </c>
      <c r="H190" s="215" t="s">
        <v>948</v>
      </c>
      <c r="I190" s="164" t="s">
        <v>949</v>
      </c>
      <c r="J190" s="151" t="s">
        <v>950</v>
      </c>
      <c r="K190" s="168" t="s">
        <v>734</v>
      </c>
      <c r="L190" s="168" t="s">
        <v>734</v>
      </c>
      <c r="M190" s="147" t="s">
        <v>947</v>
      </c>
      <c r="N190" s="165">
        <v>501</v>
      </c>
      <c r="O190" s="165">
        <v>501</v>
      </c>
      <c r="P190" s="166"/>
      <c r="Q190" s="166">
        <v>100</v>
      </c>
      <c r="R190" s="166"/>
    </row>
    <row r="191" spans="1:18" s="153" customFormat="1" ht="30" customHeight="1" x14ac:dyDescent="0.3">
      <c r="A191" s="164">
        <f t="shared" si="2"/>
        <v>186</v>
      </c>
      <c r="B191" s="164" t="s">
        <v>657</v>
      </c>
      <c r="C191" s="164" t="s">
        <v>924</v>
      </c>
      <c r="D191" s="164" t="s">
        <v>942</v>
      </c>
      <c r="E191" s="164" t="s">
        <v>943</v>
      </c>
      <c r="F191" s="164" t="s">
        <v>28</v>
      </c>
      <c r="G191" s="164" t="s">
        <v>347</v>
      </c>
      <c r="H191" s="164" t="s">
        <v>951</v>
      </c>
      <c r="I191" s="164" t="s">
        <v>952</v>
      </c>
      <c r="J191" s="177" t="s">
        <v>953</v>
      </c>
      <c r="K191" s="168" t="s">
        <v>671</v>
      </c>
      <c r="L191" s="168" t="s">
        <v>734</v>
      </c>
      <c r="M191" s="168" t="s">
        <v>954</v>
      </c>
      <c r="N191" s="169">
        <v>199</v>
      </c>
      <c r="O191" s="169">
        <v>199</v>
      </c>
      <c r="P191" s="170"/>
      <c r="Q191" s="170">
        <v>100</v>
      </c>
      <c r="R191" s="166"/>
    </row>
    <row r="192" spans="1:18" s="153" customFormat="1" ht="30" customHeight="1" x14ac:dyDescent="0.3">
      <c r="A192" s="164">
        <f t="shared" si="2"/>
        <v>187</v>
      </c>
      <c r="B192" s="164" t="s">
        <v>657</v>
      </c>
      <c r="C192" s="164" t="s">
        <v>924</v>
      </c>
      <c r="D192" s="164" t="s">
        <v>942</v>
      </c>
      <c r="E192" s="164" t="s">
        <v>955</v>
      </c>
      <c r="F192" s="164" t="s">
        <v>28</v>
      </c>
      <c r="G192" s="164" t="s">
        <v>347</v>
      </c>
      <c r="H192" s="164" t="s">
        <v>956</v>
      </c>
      <c r="I192" s="167" t="s">
        <v>957</v>
      </c>
      <c r="J192" s="174" t="s">
        <v>958</v>
      </c>
      <c r="K192" s="168" t="s">
        <v>137</v>
      </c>
      <c r="L192" s="168" t="s">
        <v>137</v>
      </c>
      <c r="M192" s="168" t="s">
        <v>947</v>
      </c>
      <c r="N192" s="169">
        <v>100</v>
      </c>
      <c r="O192" s="169">
        <v>100</v>
      </c>
      <c r="P192" s="170"/>
      <c r="Q192" s="170">
        <v>100</v>
      </c>
      <c r="R192" s="166"/>
    </row>
    <row r="193" spans="1:18" s="153" customFormat="1" ht="30" customHeight="1" x14ac:dyDescent="0.3">
      <c r="A193" s="164">
        <f t="shared" si="2"/>
        <v>188</v>
      </c>
      <c r="B193" s="164" t="s">
        <v>657</v>
      </c>
      <c r="C193" s="164" t="s">
        <v>924</v>
      </c>
      <c r="D193" s="164" t="s">
        <v>959</v>
      </c>
      <c r="E193" s="164" t="s">
        <v>955</v>
      </c>
      <c r="F193" s="164" t="s">
        <v>28</v>
      </c>
      <c r="G193" s="164" t="s">
        <v>347</v>
      </c>
      <c r="H193" s="164" t="s">
        <v>960</v>
      </c>
      <c r="I193" s="164" t="s">
        <v>961</v>
      </c>
      <c r="J193" s="174" t="s">
        <v>962</v>
      </c>
      <c r="K193" s="168" t="s">
        <v>137</v>
      </c>
      <c r="L193" s="168"/>
      <c r="M193" s="168"/>
      <c r="N193" s="169">
        <v>300</v>
      </c>
      <c r="O193" s="169">
        <v>300</v>
      </c>
      <c r="P193" s="170"/>
      <c r="Q193" s="170">
        <v>100</v>
      </c>
      <c r="R193" s="166"/>
    </row>
    <row r="194" spans="1:18" s="153" customFormat="1" ht="30" customHeight="1" x14ac:dyDescent="0.3">
      <c r="A194" s="164">
        <f t="shared" si="2"/>
        <v>189</v>
      </c>
      <c r="B194" s="215" t="s">
        <v>657</v>
      </c>
      <c r="C194" s="215" t="s">
        <v>924</v>
      </c>
      <c r="D194" s="215" t="s">
        <v>963</v>
      </c>
      <c r="E194" s="215" t="s">
        <v>964</v>
      </c>
      <c r="F194" s="215" t="s">
        <v>28</v>
      </c>
      <c r="G194" s="215" t="s">
        <v>347</v>
      </c>
      <c r="H194" s="215" t="s">
        <v>965</v>
      </c>
      <c r="I194" s="215" t="s">
        <v>966</v>
      </c>
      <c r="J194" s="215" t="s">
        <v>967</v>
      </c>
      <c r="K194" s="168" t="s">
        <v>671</v>
      </c>
      <c r="L194" s="168" t="s">
        <v>671</v>
      </c>
      <c r="M194" s="147" t="s">
        <v>636</v>
      </c>
      <c r="N194" s="165">
        <v>364</v>
      </c>
      <c r="O194" s="165">
        <v>364</v>
      </c>
      <c r="P194" s="166">
        <v>0</v>
      </c>
      <c r="Q194" s="166">
        <v>100</v>
      </c>
      <c r="R194" s="166"/>
    </row>
    <row r="195" spans="1:18" s="153" customFormat="1" ht="30" customHeight="1" x14ac:dyDescent="0.3">
      <c r="A195" s="164">
        <f t="shared" si="2"/>
        <v>190</v>
      </c>
      <c r="B195" s="164" t="s">
        <v>657</v>
      </c>
      <c r="C195" s="164" t="s">
        <v>968</v>
      </c>
      <c r="D195" s="164" t="s">
        <v>969</v>
      </c>
      <c r="E195" s="164" t="s">
        <v>970</v>
      </c>
      <c r="F195" s="164" t="s">
        <v>28</v>
      </c>
      <c r="G195" s="164" t="s">
        <v>971</v>
      </c>
      <c r="H195" s="164" t="s">
        <v>972</v>
      </c>
      <c r="I195" s="164" t="s">
        <v>973</v>
      </c>
      <c r="J195" s="167" t="s">
        <v>974</v>
      </c>
      <c r="K195" s="168" t="s">
        <v>137</v>
      </c>
      <c r="L195" s="168" t="s">
        <v>137</v>
      </c>
      <c r="M195" s="168" t="s">
        <v>33</v>
      </c>
      <c r="N195" s="169">
        <v>200</v>
      </c>
      <c r="O195" s="169">
        <v>200</v>
      </c>
      <c r="P195" s="170">
        <v>0</v>
      </c>
      <c r="Q195" s="170">
        <v>100</v>
      </c>
      <c r="R195" s="170"/>
    </row>
    <row r="196" spans="1:18" s="153" customFormat="1" ht="30" customHeight="1" x14ac:dyDescent="0.3">
      <c r="A196" s="164">
        <f t="shared" si="2"/>
        <v>191</v>
      </c>
      <c r="B196" s="164" t="s">
        <v>657</v>
      </c>
      <c r="C196" s="215" t="s">
        <v>968</v>
      </c>
      <c r="D196" s="215" t="s">
        <v>969</v>
      </c>
      <c r="E196" s="215" t="s">
        <v>970</v>
      </c>
      <c r="F196" s="215" t="s">
        <v>28</v>
      </c>
      <c r="G196" s="215" t="s">
        <v>971</v>
      </c>
      <c r="H196" s="215" t="s">
        <v>975</v>
      </c>
      <c r="I196" s="164" t="s">
        <v>976</v>
      </c>
      <c r="J196" s="151" t="s">
        <v>977</v>
      </c>
      <c r="K196" s="147" t="s">
        <v>637</v>
      </c>
      <c r="L196" s="147" t="s">
        <v>637</v>
      </c>
      <c r="M196" s="147" t="s">
        <v>978</v>
      </c>
      <c r="N196" s="165">
        <v>200</v>
      </c>
      <c r="O196" s="165">
        <v>200</v>
      </c>
      <c r="P196" s="166">
        <v>0</v>
      </c>
      <c r="Q196" s="166">
        <v>100</v>
      </c>
      <c r="R196" s="166"/>
    </row>
    <row r="197" spans="1:18" s="153" customFormat="1" ht="30" customHeight="1" x14ac:dyDescent="0.3">
      <c r="A197" s="164">
        <f t="shared" si="2"/>
        <v>192</v>
      </c>
      <c r="B197" s="164" t="s">
        <v>657</v>
      </c>
      <c r="C197" s="215" t="s">
        <v>968</v>
      </c>
      <c r="D197" s="215" t="s">
        <v>979</v>
      </c>
      <c r="E197" s="215" t="s">
        <v>980</v>
      </c>
      <c r="F197" s="215" t="s">
        <v>28</v>
      </c>
      <c r="G197" s="215" t="s">
        <v>981</v>
      </c>
      <c r="H197" s="215" t="s">
        <v>982</v>
      </c>
      <c r="I197" s="215" t="s">
        <v>983</v>
      </c>
      <c r="J197" s="215" t="s">
        <v>984</v>
      </c>
      <c r="K197" s="147" t="s">
        <v>637</v>
      </c>
      <c r="L197" s="147" t="s">
        <v>637</v>
      </c>
      <c r="M197" s="168" t="s">
        <v>947</v>
      </c>
      <c r="N197" s="165">
        <v>700</v>
      </c>
      <c r="O197" s="165">
        <v>700</v>
      </c>
      <c r="P197" s="166">
        <v>0</v>
      </c>
      <c r="Q197" s="166">
        <v>100</v>
      </c>
      <c r="R197" s="166"/>
    </row>
    <row r="198" spans="1:18" s="153" customFormat="1" ht="30" customHeight="1" x14ac:dyDescent="0.3">
      <c r="A198" s="164">
        <f t="shared" si="2"/>
        <v>193</v>
      </c>
      <c r="B198" s="164" t="s">
        <v>657</v>
      </c>
      <c r="C198" s="164" t="s">
        <v>985</v>
      </c>
      <c r="D198" s="164" t="s">
        <v>986</v>
      </c>
      <c r="E198" s="164" t="s">
        <v>987</v>
      </c>
      <c r="F198" s="164" t="s">
        <v>28</v>
      </c>
      <c r="G198" s="164" t="s">
        <v>661</v>
      </c>
      <c r="H198" s="164" t="s">
        <v>988</v>
      </c>
      <c r="I198" s="164" t="s">
        <v>989</v>
      </c>
      <c r="J198" s="167" t="s">
        <v>990</v>
      </c>
      <c r="K198" s="168" t="s">
        <v>734</v>
      </c>
      <c r="L198" s="168"/>
      <c r="M198" s="168"/>
      <c r="N198" s="169">
        <v>200</v>
      </c>
      <c r="O198" s="169">
        <v>200</v>
      </c>
      <c r="P198" s="170"/>
      <c r="Q198" s="170"/>
      <c r="R198" s="170"/>
    </row>
    <row r="199" spans="1:18" s="153" customFormat="1" ht="30" customHeight="1" x14ac:dyDescent="0.3">
      <c r="A199" s="164">
        <f t="shared" ref="A199:A262" si="3">ROW()-5</f>
        <v>194</v>
      </c>
      <c r="B199" s="164" t="s">
        <v>657</v>
      </c>
      <c r="C199" s="164" t="s">
        <v>985</v>
      </c>
      <c r="D199" s="164" t="s">
        <v>986</v>
      </c>
      <c r="E199" s="164" t="s">
        <v>987</v>
      </c>
      <c r="F199" s="164" t="s">
        <v>28</v>
      </c>
      <c r="G199" s="164" t="s">
        <v>661</v>
      </c>
      <c r="H199" s="167" t="s">
        <v>991</v>
      </c>
      <c r="I199" s="164" t="s">
        <v>992</v>
      </c>
      <c r="J199" s="167" t="s">
        <v>993</v>
      </c>
      <c r="K199" s="147" t="s">
        <v>625</v>
      </c>
      <c r="L199" s="168"/>
      <c r="M199" s="168"/>
      <c r="N199" s="169">
        <v>2536</v>
      </c>
      <c r="O199" s="169">
        <v>2536</v>
      </c>
      <c r="P199" s="166"/>
      <c r="Q199" s="166"/>
      <c r="R199" s="166"/>
    </row>
    <row r="200" spans="1:18" s="153" customFormat="1" ht="30" customHeight="1" x14ac:dyDescent="0.3">
      <c r="A200" s="164">
        <f t="shared" si="3"/>
        <v>195</v>
      </c>
      <c r="B200" s="164" t="s">
        <v>657</v>
      </c>
      <c r="C200" s="164" t="s">
        <v>985</v>
      </c>
      <c r="D200" s="164" t="s">
        <v>994</v>
      </c>
      <c r="E200" s="164" t="s">
        <v>995</v>
      </c>
      <c r="F200" s="164" t="s">
        <v>28</v>
      </c>
      <c r="G200" s="164" t="s">
        <v>661</v>
      </c>
      <c r="H200" s="167" t="s">
        <v>996</v>
      </c>
      <c r="I200" s="164" t="s">
        <v>554</v>
      </c>
      <c r="J200" s="167" t="s">
        <v>997</v>
      </c>
      <c r="K200" s="168" t="s">
        <v>685</v>
      </c>
      <c r="L200" s="168"/>
      <c r="M200" s="168"/>
      <c r="N200" s="169">
        <v>800</v>
      </c>
      <c r="O200" s="169">
        <v>800</v>
      </c>
      <c r="P200" s="170"/>
      <c r="Q200" s="170"/>
      <c r="R200" s="170"/>
    </row>
    <row r="201" spans="1:18" s="153" customFormat="1" ht="30" customHeight="1" x14ac:dyDescent="0.3">
      <c r="A201" s="164">
        <f t="shared" si="3"/>
        <v>196</v>
      </c>
      <c r="B201" s="164" t="s">
        <v>657</v>
      </c>
      <c r="C201" s="164" t="s">
        <v>985</v>
      </c>
      <c r="D201" s="164" t="s">
        <v>994</v>
      </c>
      <c r="E201" s="164" t="s">
        <v>995</v>
      </c>
      <c r="F201" s="164" t="s">
        <v>28</v>
      </c>
      <c r="G201" s="164" t="s">
        <v>661</v>
      </c>
      <c r="H201" s="167" t="s">
        <v>998</v>
      </c>
      <c r="I201" s="164" t="s">
        <v>992</v>
      </c>
      <c r="J201" s="167" t="s">
        <v>999</v>
      </c>
      <c r="K201" s="168" t="s">
        <v>685</v>
      </c>
      <c r="L201" s="168"/>
      <c r="M201" s="168"/>
      <c r="N201" s="169">
        <v>550</v>
      </c>
      <c r="O201" s="169">
        <v>550</v>
      </c>
      <c r="P201" s="170"/>
      <c r="Q201" s="170"/>
      <c r="R201" s="170"/>
    </row>
    <row r="202" spans="1:18" s="153" customFormat="1" ht="30" customHeight="1" x14ac:dyDescent="0.3">
      <c r="A202" s="164">
        <f t="shared" si="3"/>
        <v>197</v>
      </c>
      <c r="B202" s="164" t="s">
        <v>657</v>
      </c>
      <c r="C202" s="215" t="s">
        <v>1000</v>
      </c>
      <c r="D202" s="164" t="s">
        <v>1001</v>
      </c>
      <c r="E202" s="164" t="s">
        <v>1002</v>
      </c>
      <c r="F202" s="215" t="s">
        <v>28</v>
      </c>
      <c r="G202" s="215" t="s">
        <v>1003</v>
      </c>
      <c r="H202" s="215" t="s">
        <v>1004</v>
      </c>
      <c r="I202" s="164" t="s">
        <v>1005</v>
      </c>
      <c r="J202" s="151" t="s">
        <v>1006</v>
      </c>
      <c r="K202" s="147" t="s">
        <v>137</v>
      </c>
      <c r="L202" s="147" t="s">
        <v>137</v>
      </c>
      <c r="M202" s="147" t="s">
        <v>1007</v>
      </c>
      <c r="N202" s="165">
        <v>270</v>
      </c>
      <c r="O202" s="165">
        <v>270</v>
      </c>
      <c r="P202" s="166"/>
      <c r="Q202" s="166"/>
      <c r="R202" s="166"/>
    </row>
    <row r="203" spans="1:18" s="153" customFormat="1" ht="30" customHeight="1" x14ac:dyDescent="0.3">
      <c r="A203" s="164">
        <f t="shared" si="3"/>
        <v>198</v>
      </c>
      <c r="B203" s="164" t="s">
        <v>657</v>
      </c>
      <c r="C203" s="215" t="s">
        <v>1000</v>
      </c>
      <c r="D203" s="164" t="s">
        <v>1001</v>
      </c>
      <c r="E203" s="164" t="s">
        <v>1002</v>
      </c>
      <c r="F203" s="215" t="s">
        <v>28</v>
      </c>
      <c r="G203" s="215" t="s">
        <v>1003</v>
      </c>
      <c r="H203" s="215" t="s">
        <v>1008</v>
      </c>
      <c r="I203" s="215" t="s">
        <v>1009</v>
      </c>
      <c r="J203" s="215" t="s">
        <v>1010</v>
      </c>
      <c r="K203" s="147" t="s">
        <v>137</v>
      </c>
      <c r="L203" s="147" t="s">
        <v>137</v>
      </c>
      <c r="M203" s="147" t="s">
        <v>1007</v>
      </c>
      <c r="N203" s="165">
        <v>100</v>
      </c>
      <c r="O203" s="165">
        <v>100</v>
      </c>
      <c r="P203" s="166"/>
      <c r="Q203" s="166"/>
      <c r="R203" s="166"/>
    </row>
    <row r="204" spans="1:18" s="153" customFormat="1" ht="30" customHeight="1" x14ac:dyDescent="0.3">
      <c r="A204" s="164">
        <f t="shared" si="3"/>
        <v>199</v>
      </c>
      <c r="B204" s="164" t="s">
        <v>657</v>
      </c>
      <c r="C204" s="215" t="s">
        <v>1000</v>
      </c>
      <c r="D204" s="164" t="s">
        <v>1001</v>
      </c>
      <c r="E204" s="164" t="s">
        <v>1002</v>
      </c>
      <c r="F204" s="215" t="s">
        <v>28</v>
      </c>
      <c r="G204" s="215" t="s">
        <v>1003</v>
      </c>
      <c r="H204" s="215" t="s">
        <v>1011</v>
      </c>
      <c r="I204" s="215" t="s">
        <v>1012</v>
      </c>
      <c r="J204" s="148" t="s">
        <v>1013</v>
      </c>
      <c r="K204" s="147" t="s">
        <v>137</v>
      </c>
      <c r="L204" s="147" t="s">
        <v>137</v>
      </c>
      <c r="M204" s="147" t="s">
        <v>756</v>
      </c>
      <c r="N204" s="165">
        <v>500</v>
      </c>
      <c r="O204" s="165">
        <v>500</v>
      </c>
      <c r="P204" s="166"/>
      <c r="Q204" s="166"/>
      <c r="R204" s="166"/>
    </row>
    <row r="205" spans="1:18" s="153" customFormat="1" ht="30" customHeight="1" x14ac:dyDescent="0.3">
      <c r="A205" s="164">
        <f t="shared" si="3"/>
        <v>200</v>
      </c>
      <c r="B205" s="164" t="s">
        <v>657</v>
      </c>
      <c r="C205" s="215" t="s">
        <v>1000</v>
      </c>
      <c r="D205" s="164" t="s">
        <v>1001</v>
      </c>
      <c r="E205" s="164" t="s">
        <v>1002</v>
      </c>
      <c r="F205" s="215" t="s">
        <v>28</v>
      </c>
      <c r="G205" s="215" t="s">
        <v>1003</v>
      </c>
      <c r="H205" s="215" t="s">
        <v>1014</v>
      </c>
      <c r="I205" s="215" t="s">
        <v>1015</v>
      </c>
      <c r="J205" s="215" t="s">
        <v>1016</v>
      </c>
      <c r="K205" s="147" t="s">
        <v>137</v>
      </c>
      <c r="L205" s="147" t="s">
        <v>137</v>
      </c>
      <c r="M205" s="147" t="s">
        <v>1007</v>
      </c>
      <c r="N205" s="165">
        <v>100</v>
      </c>
      <c r="O205" s="165">
        <v>100</v>
      </c>
      <c r="P205" s="166"/>
      <c r="Q205" s="166"/>
      <c r="R205" s="166"/>
    </row>
    <row r="206" spans="1:18" s="153" customFormat="1" ht="30" customHeight="1" x14ac:dyDescent="0.3">
      <c r="A206" s="164">
        <f t="shared" si="3"/>
        <v>201</v>
      </c>
      <c r="B206" s="164" t="s">
        <v>657</v>
      </c>
      <c r="C206" s="215" t="s">
        <v>1000</v>
      </c>
      <c r="D206" s="164" t="s">
        <v>1001</v>
      </c>
      <c r="E206" s="164" t="s">
        <v>1002</v>
      </c>
      <c r="F206" s="215" t="s">
        <v>28</v>
      </c>
      <c r="G206" s="215" t="s">
        <v>1003</v>
      </c>
      <c r="H206" s="215" t="s">
        <v>1017</v>
      </c>
      <c r="I206" s="215" t="s">
        <v>1018</v>
      </c>
      <c r="J206" s="215" t="s">
        <v>1016</v>
      </c>
      <c r="K206" s="147" t="s">
        <v>137</v>
      </c>
      <c r="L206" s="147" t="s">
        <v>137</v>
      </c>
      <c r="M206" s="147" t="s">
        <v>1007</v>
      </c>
      <c r="N206" s="165">
        <v>100</v>
      </c>
      <c r="O206" s="165">
        <v>100</v>
      </c>
      <c r="P206" s="166"/>
      <c r="Q206" s="166"/>
      <c r="R206" s="166"/>
    </row>
    <row r="207" spans="1:18" s="153" customFormat="1" ht="30" customHeight="1" x14ac:dyDescent="0.3">
      <c r="A207" s="164">
        <f t="shared" si="3"/>
        <v>202</v>
      </c>
      <c r="B207" s="164" t="s">
        <v>657</v>
      </c>
      <c r="C207" s="215" t="s">
        <v>1000</v>
      </c>
      <c r="D207" s="164" t="s">
        <v>1001</v>
      </c>
      <c r="E207" s="164" t="s">
        <v>1002</v>
      </c>
      <c r="F207" s="215" t="s">
        <v>28</v>
      </c>
      <c r="G207" s="215" t="s">
        <v>1003</v>
      </c>
      <c r="H207" s="215" t="s">
        <v>1019</v>
      </c>
      <c r="I207" s="215" t="s">
        <v>1020</v>
      </c>
      <c r="J207" s="215" t="s">
        <v>1021</v>
      </c>
      <c r="K207" s="147" t="s">
        <v>137</v>
      </c>
      <c r="L207" s="147" t="s">
        <v>137</v>
      </c>
      <c r="M207" s="168" t="s">
        <v>33</v>
      </c>
      <c r="N207" s="165">
        <v>100</v>
      </c>
      <c r="O207" s="165">
        <v>100</v>
      </c>
      <c r="P207" s="166"/>
      <c r="Q207" s="166"/>
      <c r="R207" s="166"/>
    </row>
    <row r="208" spans="1:18" s="153" customFormat="1" ht="30" customHeight="1" x14ac:dyDescent="0.3">
      <c r="A208" s="164">
        <f t="shared" si="3"/>
        <v>203</v>
      </c>
      <c r="B208" s="164" t="s">
        <v>657</v>
      </c>
      <c r="C208" s="215" t="s">
        <v>1000</v>
      </c>
      <c r="D208" s="164" t="s">
        <v>1001</v>
      </c>
      <c r="E208" s="164" t="s">
        <v>1002</v>
      </c>
      <c r="F208" s="215" t="s">
        <v>28</v>
      </c>
      <c r="G208" s="215" t="s">
        <v>1003</v>
      </c>
      <c r="H208" s="215" t="s">
        <v>1022</v>
      </c>
      <c r="I208" s="215" t="s">
        <v>1023</v>
      </c>
      <c r="J208" s="148" t="s">
        <v>1024</v>
      </c>
      <c r="K208" s="147" t="s">
        <v>137</v>
      </c>
      <c r="L208" s="168" t="s">
        <v>33</v>
      </c>
      <c r="M208" s="168" t="s">
        <v>33</v>
      </c>
      <c r="N208" s="165">
        <v>200</v>
      </c>
      <c r="O208" s="165">
        <v>200</v>
      </c>
      <c r="P208" s="166"/>
      <c r="Q208" s="166"/>
      <c r="R208" s="166"/>
    </row>
    <row r="209" spans="1:18" s="153" customFormat="1" ht="30" customHeight="1" x14ac:dyDescent="0.3">
      <c r="A209" s="164">
        <f t="shared" si="3"/>
        <v>204</v>
      </c>
      <c r="B209" s="164" t="s">
        <v>657</v>
      </c>
      <c r="C209" s="215" t="s">
        <v>1000</v>
      </c>
      <c r="D209" s="164" t="s">
        <v>1001</v>
      </c>
      <c r="E209" s="164" t="s">
        <v>1002</v>
      </c>
      <c r="F209" s="215" t="s">
        <v>28</v>
      </c>
      <c r="G209" s="215" t="s">
        <v>1003</v>
      </c>
      <c r="H209" s="215" t="s">
        <v>1025</v>
      </c>
      <c r="I209" s="215" t="s">
        <v>1026</v>
      </c>
      <c r="J209" s="148" t="s">
        <v>1027</v>
      </c>
      <c r="K209" s="147" t="s">
        <v>137</v>
      </c>
      <c r="L209" s="147" t="s">
        <v>137</v>
      </c>
      <c r="M209" s="168" t="s">
        <v>33</v>
      </c>
      <c r="N209" s="165">
        <v>200</v>
      </c>
      <c r="O209" s="165">
        <v>200</v>
      </c>
      <c r="P209" s="166"/>
      <c r="Q209" s="166"/>
      <c r="R209" s="166"/>
    </row>
    <row r="210" spans="1:18" s="153" customFormat="1" ht="30" customHeight="1" x14ac:dyDescent="0.3">
      <c r="A210" s="164">
        <f t="shared" si="3"/>
        <v>205</v>
      </c>
      <c r="B210" s="164" t="s">
        <v>657</v>
      </c>
      <c r="C210" s="215" t="s">
        <v>1000</v>
      </c>
      <c r="D210" s="164" t="s">
        <v>1001</v>
      </c>
      <c r="E210" s="164" t="s">
        <v>1002</v>
      </c>
      <c r="F210" s="215" t="s">
        <v>28</v>
      </c>
      <c r="G210" s="215" t="s">
        <v>1003</v>
      </c>
      <c r="H210" s="215" t="s">
        <v>1028</v>
      </c>
      <c r="I210" s="215" t="s">
        <v>810</v>
      </c>
      <c r="J210" s="215" t="s">
        <v>1029</v>
      </c>
      <c r="K210" s="147" t="s">
        <v>137</v>
      </c>
      <c r="L210" s="147" t="s">
        <v>137</v>
      </c>
      <c r="M210" s="147" t="s">
        <v>1007</v>
      </c>
      <c r="N210" s="165">
        <v>300</v>
      </c>
      <c r="O210" s="165">
        <v>300</v>
      </c>
      <c r="P210" s="166"/>
      <c r="Q210" s="166"/>
      <c r="R210" s="166"/>
    </row>
    <row r="211" spans="1:18" s="153" customFormat="1" ht="30" customHeight="1" x14ac:dyDescent="0.3">
      <c r="A211" s="164">
        <f t="shared" si="3"/>
        <v>206</v>
      </c>
      <c r="B211" s="164" t="s">
        <v>657</v>
      </c>
      <c r="C211" s="164" t="s">
        <v>1000</v>
      </c>
      <c r="D211" s="164" t="s">
        <v>1030</v>
      </c>
      <c r="E211" s="164" t="s">
        <v>1031</v>
      </c>
      <c r="F211" s="164" t="s">
        <v>37</v>
      </c>
      <c r="G211" s="164" t="s">
        <v>1003</v>
      </c>
      <c r="H211" s="164" t="s">
        <v>1032</v>
      </c>
      <c r="I211" s="164" t="s">
        <v>1033</v>
      </c>
      <c r="J211" s="167" t="s">
        <v>1034</v>
      </c>
      <c r="K211" s="168" t="s">
        <v>685</v>
      </c>
      <c r="L211" s="168" t="s">
        <v>638</v>
      </c>
      <c r="M211" s="168" t="s">
        <v>785</v>
      </c>
      <c r="N211" s="169">
        <v>2610</v>
      </c>
      <c r="O211" s="169">
        <v>1331</v>
      </c>
      <c r="P211" s="170" t="s">
        <v>74</v>
      </c>
      <c r="Q211" s="170">
        <v>1</v>
      </c>
      <c r="R211" s="170"/>
    </row>
    <row r="212" spans="1:18" s="153" customFormat="1" ht="30" customHeight="1" x14ac:dyDescent="0.3">
      <c r="A212" s="164">
        <f t="shared" si="3"/>
        <v>207</v>
      </c>
      <c r="B212" s="164" t="s">
        <v>657</v>
      </c>
      <c r="C212" s="164" t="s">
        <v>1000</v>
      </c>
      <c r="D212" s="164" t="s">
        <v>1030</v>
      </c>
      <c r="E212" s="164" t="s">
        <v>1031</v>
      </c>
      <c r="F212" s="215" t="s">
        <v>28</v>
      </c>
      <c r="G212" s="164" t="s">
        <v>1003</v>
      </c>
      <c r="H212" s="215" t="s">
        <v>1035</v>
      </c>
      <c r="I212" s="164" t="s">
        <v>1036</v>
      </c>
      <c r="J212" s="151" t="s">
        <v>1037</v>
      </c>
      <c r="K212" s="168" t="s">
        <v>1038</v>
      </c>
      <c r="L212" s="168" t="s">
        <v>1039</v>
      </c>
      <c r="M212" s="168" t="s">
        <v>638</v>
      </c>
      <c r="N212" s="165">
        <v>1000</v>
      </c>
      <c r="O212" s="165">
        <v>1000</v>
      </c>
      <c r="P212" s="170" t="s">
        <v>74</v>
      </c>
      <c r="Q212" s="166">
        <v>100</v>
      </c>
      <c r="R212" s="166"/>
    </row>
    <row r="213" spans="1:18" s="153" customFormat="1" ht="30" customHeight="1" x14ac:dyDescent="0.3">
      <c r="A213" s="164">
        <f t="shared" si="3"/>
        <v>208</v>
      </c>
      <c r="B213" s="164" t="s">
        <v>657</v>
      </c>
      <c r="C213" s="164" t="s">
        <v>1000</v>
      </c>
      <c r="D213" s="164" t="s">
        <v>786</v>
      </c>
      <c r="E213" s="164" t="s">
        <v>1040</v>
      </c>
      <c r="F213" s="164" t="s">
        <v>37</v>
      </c>
      <c r="G213" s="164" t="s">
        <v>1003</v>
      </c>
      <c r="H213" s="164" t="s">
        <v>1041</v>
      </c>
      <c r="I213" s="164" t="s">
        <v>1042</v>
      </c>
      <c r="J213" s="167" t="s">
        <v>1043</v>
      </c>
      <c r="K213" s="168" t="s">
        <v>33</v>
      </c>
      <c r="L213" s="168" t="s">
        <v>776</v>
      </c>
      <c r="M213" s="168" t="s">
        <v>776</v>
      </c>
      <c r="N213" s="169">
        <v>2760</v>
      </c>
      <c r="O213" s="169">
        <v>1800</v>
      </c>
      <c r="P213" s="170" t="s">
        <v>74</v>
      </c>
      <c r="Q213" s="166">
        <v>65</v>
      </c>
      <c r="R213" s="166"/>
    </row>
    <row r="214" spans="1:18" s="153" customFormat="1" ht="30" customHeight="1" x14ac:dyDescent="0.3">
      <c r="A214" s="164">
        <f t="shared" si="3"/>
        <v>209</v>
      </c>
      <c r="B214" s="164" t="s">
        <v>657</v>
      </c>
      <c r="C214" s="164" t="s">
        <v>1044</v>
      </c>
      <c r="D214" s="164" t="s">
        <v>1045</v>
      </c>
      <c r="E214" s="164" t="s">
        <v>1046</v>
      </c>
      <c r="F214" s="164" t="s">
        <v>37</v>
      </c>
      <c r="G214" s="164" t="s">
        <v>1047</v>
      </c>
      <c r="H214" s="164" t="s">
        <v>1048</v>
      </c>
      <c r="I214" s="164" t="s">
        <v>1049</v>
      </c>
      <c r="J214" s="167" t="s">
        <v>1050</v>
      </c>
      <c r="K214" s="168" t="s">
        <v>638</v>
      </c>
      <c r="L214" s="168" t="s">
        <v>858</v>
      </c>
      <c r="M214" s="168" t="s">
        <v>152</v>
      </c>
      <c r="N214" s="169">
        <v>33687</v>
      </c>
      <c r="O214" s="169">
        <v>670</v>
      </c>
      <c r="P214" s="170">
        <v>0</v>
      </c>
      <c r="Q214" s="170">
        <v>2</v>
      </c>
      <c r="R214" s="170"/>
    </row>
    <row r="215" spans="1:18" s="153" customFormat="1" ht="30" customHeight="1" x14ac:dyDescent="0.3">
      <c r="A215" s="164">
        <f t="shared" si="3"/>
        <v>210</v>
      </c>
      <c r="B215" s="164" t="s">
        <v>657</v>
      </c>
      <c r="C215" s="164" t="s">
        <v>1044</v>
      </c>
      <c r="D215" s="164" t="s">
        <v>1045</v>
      </c>
      <c r="E215" s="164" t="s">
        <v>1046</v>
      </c>
      <c r="F215" s="215" t="s">
        <v>28</v>
      </c>
      <c r="G215" s="215" t="s">
        <v>1047</v>
      </c>
      <c r="H215" s="215" t="s">
        <v>1051</v>
      </c>
      <c r="I215" s="164" t="s">
        <v>1052</v>
      </c>
      <c r="J215" s="167" t="s">
        <v>1053</v>
      </c>
      <c r="K215" s="147" t="s">
        <v>137</v>
      </c>
      <c r="L215" s="147" t="s">
        <v>137</v>
      </c>
      <c r="M215" s="147" t="s">
        <v>684</v>
      </c>
      <c r="N215" s="165">
        <v>1000</v>
      </c>
      <c r="O215" s="165">
        <v>1000</v>
      </c>
      <c r="P215" s="166">
        <v>0</v>
      </c>
      <c r="Q215" s="166">
        <v>100</v>
      </c>
      <c r="R215" s="166"/>
    </row>
    <row r="216" spans="1:18" s="153" customFormat="1" ht="30" customHeight="1" x14ac:dyDescent="0.3">
      <c r="A216" s="164">
        <f t="shared" si="3"/>
        <v>211</v>
      </c>
      <c r="B216" s="164" t="s">
        <v>657</v>
      </c>
      <c r="C216" s="215" t="s">
        <v>1054</v>
      </c>
      <c r="D216" s="215" t="s">
        <v>1055</v>
      </c>
      <c r="E216" s="215" t="s">
        <v>1056</v>
      </c>
      <c r="F216" s="215" t="s">
        <v>37</v>
      </c>
      <c r="G216" s="215" t="s">
        <v>1047</v>
      </c>
      <c r="H216" s="215" t="s">
        <v>1057</v>
      </c>
      <c r="I216" s="215" t="s">
        <v>1058</v>
      </c>
      <c r="J216" s="151" t="s">
        <v>5545</v>
      </c>
      <c r="K216" s="299" t="s">
        <v>1038</v>
      </c>
      <c r="L216" s="126" t="s">
        <v>1059</v>
      </c>
      <c r="M216" s="126" t="s">
        <v>1060</v>
      </c>
      <c r="N216" s="165">
        <v>8308</v>
      </c>
      <c r="O216" s="165">
        <v>3589</v>
      </c>
      <c r="P216" s="166">
        <v>20</v>
      </c>
      <c r="Q216" s="166">
        <v>100</v>
      </c>
      <c r="R216" s="166"/>
    </row>
    <row r="217" spans="1:18" s="153" customFormat="1" ht="30" customHeight="1" x14ac:dyDescent="0.3">
      <c r="A217" s="164">
        <f t="shared" si="3"/>
        <v>212</v>
      </c>
      <c r="B217" s="164" t="s">
        <v>657</v>
      </c>
      <c r="C217" s="215" t="s">
        <v>1054</v>
      </c>
      <c r="D217" s="215" t="s">
        <v>1061</v>
      </c>
      <c r="E217" s="215" t="s">
        <v>1062</v>
      </c>
      <c r="F217" s="215" t="s">
        <v>37</v>
      </c>
      <c r="G217" s="215" t="s">
        <v>1047</v>
      </c>
      <c r="H217" s="215" t="s">
        <v>1063</v>
      </c>
      <c r="I217" s="164" t="s">
        <v>1064</v>
      </c>
      <c r="J217" s="151" t="s">
        <v>5546</v>
      </c>
      <c r="K217" s="299" t="s">
        <v>1038</v>
      </c>
      <c r="L217" s="126" t="s">
        <v>1065</v>
      </c>
      <c r="M217" s="126" t="s">
        <v>1066</v>
      </c>
      <c r="N217" s="165">
        <v>6739</v>
      </c>
      <c r="O217" s="165">
        <v>4019</v>
      </c>
      <c r="P217" s="166">
        <v>36</v>
      </c>
      <c r="Q217" s="166">
        <v>100</v>
      </c>
      <c r="R217" s="166"/>
    </row>
    <row r="218" spans="1:18" s="153" customFormat="1" ht="30" customHeight="1" x14ac:dyDescent="0.3">
      <c r="A218" s="164">
        <f t="shared" si="3"/>
        <v>213</v>
      </c>
      <c r="B218" s="164" t="s">
        <v>657</v>
      </c>
      <c r="C218" s="164" t="s">
        <v>1054</v>
      </c>
      <c r="D218" s="164" t="s">
        <v>1067</v>
      </c>
      <c r="E218" s="164" t="s">
        <v>1068</v>
      </c>
      <c r="F218" s="164" t="s">
        <v>37</v>
      </c>
      <c r="G218" s="164" t="s">
        <v>1047</v>
      </c>
      <c r="H218" s="164" t="s">
        <v>1069</v>
      </c>
      <c r="I218" s="164" t="s">
        <v>1070</v>
      </c>
      <c r="J218" s="167" t="s">
        <v>1071</v>
      </c>
      <c r="K218" s="299" t="s">
        <v>784</v>
      </c>
      <c r="L218" s="127" t="s">
        <v>1072</v>
      </c>
      <c r="M218" s="127" t="s">
        <v>1073</v>
      </c>
      <c r="N218" s="169">
        <v>38521</v>
      </c>
      <c r="O218" s="165">
        <v>11358</v>
      </c>
      <c r="P218" s="166">
        <v>1</v>
      </c>
      <c r="Q218" s="166">
        <v>30</v>
      </c>
      <c r="R218" s="166"/>
    </row>
    <row r="219" spans="1:18" s="153" customFormat="1" ht="30" customHeight="1" x14ac:dyDescent="0.3">
      <c r="A219" s="164">
        <f t="shared" si="3"/>
        <v>214</v>
      </c>
      <c r="B219" s="164" t="s">
        <v>657</v>
      </c>
      <c r="C219" s="215" t="s">
        <v>1054</v>
      </c>
      <c r="D219" s="215" t="s">
        <v>1061</v>
      </c>
      <c r="E219" s="215" t="s">
        <v>1062</v>
      </c>
      <c r="F219" s="215" t="s">
        <v>37</v>
      </c>
      <c r="G219" s="215" t="s">
        <v>1047</v>
      </c>
      <c r="H219" s="215" t="s">
        <v>1074</v>
      </c>
      <c r="I219" s="164" t="s">
        <v>1075</v>
      </c>
      <c r="J219" s="167" t="s">
        <v>1076</v>
      </c>
      <c r="K219" s="299" t="s">
        <v>776</v>
      </c>
      <c r="L219" s="126" t="s">
        <v>1077</v>
      </c>
      <c r="M219" s="126" t="s">
        <v>1078</v>
      </c>
      <c r="N219" s="165">
        <v>9902</v>
      </c>
      <c r="O219" s="169">
        <v>1945</v>
      </c>
      <c r="P219" s="170">
        <v>0</v>
      </c>
      <c r="Q219" s="170">
        <v>70</v>
      </c>
      <c r="R219" s="170"/>
    </row>
    <row r="220" spans="1:18" s="153" customFormat="1" ht="30" customHeight="1" x14ac:dyDescent="0.3">
      <c r="A220" s="164">
        <f t="shared" si="3"/>
        <v>215</v>
      </c>
      <c r="B220" s="215" t="s">
        <v>657</v>
      </c>
      <c r="C220" s="215" t="s">
        <v>1054</v>
      </c>
      <c r="D220" s="215" t="s">
        <v>854</v>
      </c>
      <c r="E220" s="215" t="s">
        <v>1079</v>
      </c>
      <c r="F220" s="215" t="s">
        <v>28</v>
      </c>
      <c r="G220" s="215" t="s">
        <v>1047</v>
      </c>
      <c r="H220" s="215" t="s">
        <v>1080</v>
      </c>
      <c r="I220" s="215" t="s">
        <v>1081</v>
      </c>
      <c r="J220" s="215" t="s">
        <v>1082</v>
      </c>
      <c r="K220" s="147" t="s">
        <v>137</v>
      </c>
      <c r="L220" s="147" t="s">
        <v>1083</v>
      </c>
      <c r="M220" s="147" t="s">
        <v>181</v>
      </c>
      <c r="N220" s="165">
        <v>28868</v>
      </c>
      <c r="O220" s="165">
        <v>4000</v>
      </c>
      <c r="P220" s="166"/>
      <c r="Q220" s="166">
        <v>20</v>
      </c>
      <c r="R220" s="166"/>
    </row>
    <row r="221" spans="1:18" s="153" customFormat="1" ht="49.5" x14ac:dyDescent="0.3">
      <c r="A221" s="164">
        <f t="shared" si="3"/>
        <v>216</v>
      </c>
      <c r="B221" s="215" t="s">
        <v>657</v>
      </c>
      <c r="C221" s="215" t="s">
        <v>1054</v>
      </c>
      <c r="D221" s="215" t="s">
        <v>854</v>
      </c>
      <c r="E221" s="215" t="s">
        <v>1079</v>
      </c>
      <c r="F221" s="215" t="s">
        <v>28</v>
      </c>
      <c r="G221" s="215" t="s">
        <v>1047</v>
      </c>
      <c r="H221" s="215" t="s">
        <v>1084</v>
      </c>
      <c r="I221" s="215" t="s">
        <v>1081</v>
      </c>
      <c r="J221" s="148" t="s">
        <v>1085</v>
      </c>
      <c r="K221" s="147" t="s">
        <v>137</v>
      </c>
      <c r="L221" s="147" t="s">
        <v>1086</v>
      </c>
      <c r="M221" s="147" t="s">
        <v>1087</v>
      </c>
      <c r="N221" s="165">
        <v>250</v>
      </c>
      <c r="O221" s="165">
        <v>250</v>
      </c>
      <c r="P221" s="166"/>
      <c r="Q221" s="166">
        <v>100</v>
      </c>
      <c r="R221" s="166"/>
    </row>
    <row r="222" spans="1:18" s="153" customFormat="1" ht="49.5" x14ac:dyDescent="0.3">
      <c r="A222" s="164">
        <f t="shared" si="3"/>
        <v>217</v>
      </c>
      <c r="B222" s="215" t="s">
        <v>657</v>
      </c>
      <c r="C222" s="215" t="s">
        <v>1054</v>
      </c>
      <c r="D222" s="215" t="s">
        <v>854</v>
      </c>
      <c r="E222" s="215" t="s">
        <v>1079</v>
      </c>
      <c r="F222" s="215" t="s">
        <v>28</v>
      </c>
      <c r="G222" s="215" t="s">
        <v>1047</v>
      </c>
      <c r="H222" s="215" t="s">
        <v>1088</v>
      </c>
      <c r="I222" s="215" t="s">
        <v>1081</v>
      </c>
      <c r="J222" s="148" t="s">
        <v>1089</v>
      </c>
      <c r="K222" s="147" t="s">
        <v>137</v>
      </c>
      <c r="L222" s="147" t="s">
        <v>1086</v>
      </c>
      <c r="M222" s="147" t="s">
        <v>1087</v>
      </c>
      <c r="N222" s="165">
        <v>200</v>
      </c>
      <c r="O222" s="165">
        <v>200</v>
      </c>
      <c r="P222" s="166"/>
      <c r="Q222" s="166">
        <v>100</v>
      </c>
      <c r="R222" s="166"/>
    </row>
    <row r="223" spans="1:18" s="153" customFormat="1" ht="49.5" x14ac:dyDescent="0.3">
      <c r="A223" s="164">
        <f t="shared" si="3"/>
        <v>218</v>
      </c>
      <c r="B223" s="215" t="s">
        <v>657</v>
      </c>
      <c r="C223" s="215" t="s">
        <v>1054</v>
      </c>
      <c r="D223" s="215" t="s">
        <v>854</v>
      </c>
      <c r="E223" s="215" t="s">
        <v>1079</v>
      </c>
      <c r="F223" s="215" t="s">
        <v>28</v>
      </c>
      <c r="G223" s="215" t="s">
        <v>1047</v>
      </c>
      <c r="H223" s="215" t="s">
        <v>1090</v>
      </c>
      <c r="I223" s="215" t="s">
        <v>1081</v>
      </c>
      <c r="J223" s="148" t="s">
        <v>1091</v>
      </c>
      <c r="K223" s="147" t="s">
        <v>137</v>
      </c>
      <c r="L223" s="147" t="s">
        <v>1086</v>
      </c>
      <c r="M223" s="147" t="s">
        <v>1087</v>
      </c>
      <c r="N223" s="165">
        <v>250</v>
      </c>
      <c r="O223" s="165">
        <v>250</v>
      </c>
      <c r="P223" s="166"/>
      <c r="Q223" s="166">
        <v>100</v>
      </c>
      <c r="R223" s="166"/>
    </row>
    <row r="224" spans="1:18" s="153" customFormat="1" ht="49.5" x14ac:dyDescent="0.3">
      <c r="A224" s="164">
        <f t="shared" si="3"/>
        <v>219</v>
      </c>
      <c r="B224" s="215" t="s">
        <v>657</v>
      </c>
      <c r="C224" s="215" t="s">
        <v>1054</v>
      </c>
      <c r="D224" s="215" t="s">
        <v>1092</v>
      </c>
      <c r="E224" s="215" t="s">
        <v>1093</v>
      </c>
      <c r="F224" s="215" t="s">
        <v>28</v>
      </c>
      <c r="G224" s="215" t="s">
        <v>1047</v>
      </c>
      <c r="H224" s="215" t="s">
        <v>1094</v>
      </c>
      <c r="I224" s="215" t="s">
        <v>1081</v>
      </c>
      <c r="J224" s="148" t="s">
        <v>1095</v>
      </c>
      <c r="K224" s="147" t="s">
        <v>137</v>
      </c>
      <c r="L224" s="147" t="s">
        <v>1086</v>
      </c>
      <c r="M224" s="147" t="s">
        <v>1087</v>
      </c>
      <c r="N224" s="165">
        <v>300</v>
      </c>
      <c r="O224" s="165">
        <v>300</v>
      </c>
      <c r="P224" s="166"/>
      <c r="Q224" s="166">
        <v>100</v>
      </c>
      <c r="R224" s="166"/>
    </row>
    <row r="225" spans="1:18" s="153" customFormat="1" ht="49.5" x14ac:dyDescent="0.3">
      <c r="A225" s="164">
        <f t="shared" si="3"/>
        <v>220</v>
      </c>
      <c r="B225" s="215" t="s">
        <v>657</v>
      </c>
      <c r="C225" s="215" t="s">
        <v>1054</v>
      </c>
      <c r="D225" s="215" t="s">
        <v>1092</v>
      </c>
      <c r="E225" s="215" t="s">
        <v>1093</v>
      </c>
      <c r="F225" s="215" t="s">
        <v>28</v>
      </c>
      <c r="G225" s="215" t="s">
        <v>1047</v>
      </c>
      <c r="H225" s="215" t="s">
        <v>1096</v>
      </c>
      <c r="I225" s="215" t="s">
        <v>1081</v>
      </c>
      <c r="J225" s="148" t="s">
        <v>1097</v>
      </c>
      <c r="K225" s="147" t="s">
        <v>137</v>
      </c>
      <c r="L225" s="147" t="s">
        <v>1086</v>
      </c>
      <c r="M225" s="147" t="s">
        <v>1087</v>
      </c>
      <c r="N225" s="165">
        <v>300</v>
      </c>
      <c r="O225" s="165">
        <v>300</v>
      </c>
      <c r="P225" s="166"/>
      <c r="Q225" s="166">
        <v>100</v>
      </c>
      <c r="R225" s="166"/>
    </row>
    <row r="226" spans="1:18" s="153" customFormat="1" ht="30" customHeight="1" x14ac:dyDescent="0.3">
      <c r="A226" s="164">
        <f t="shared" si="3"/>
        <v>221</v>
      </c>
      <c r="B226" s="215" t="s">
        <v>657</v>
      </c>
      <c r="C226" s="215" t="s">
        <v>1054</v>
      </c>
      <c r="D226" s="215" t="s">
        <v>1092</v>
      </c>
      <c r="E226" s="215" t="s">
        <v>1093</v>
      </c>
      <c r="F226" s="215" t="s">
        <v>28</v>
      </c>
      <c r="G226" s="215" t="s">
        <v>1047</v>
      </c>
      <c r="H226" s="215" t="s">
        <v>1098</v>
      </c>
      <c r="I226" s="215" t="s">
        <v>1081</v>
      </c>
      <c r="J226" s="148" t="s">
        <v>1099</v>
      </c>
      <c r="K226" s="147" t="s">
        <v>137</v>
      </c>
      <c r="L226" s="147" t="s">
        <v>1086</v>
      </c>
      <c r="M226" s="147" t="s">
        <v>1087</v>
      </c>
      <c r="N226" s="165">
        <v>200</v>
      </c>
      <c r="O226" s="165">
        <v>200</v>
      </c>
      <c r="P226" s="166"/>
      <c r="Q226" s="166">
        <v>100</v>
      </c>
      <c r="R226" s="166"/>
    </row>
    <row r="227" spans="1:18" s="153" customFormat="1" ht="30" customHeight="1" x14ac:dyDescent="0.3">
      <c r="A227" s="164">
        <f t="shared" si="3"/>
        <v>222</v>
      </c>
      <c r="B227" s="164" t="s">
        <v>657</v>
      </c>
      <c r="C227" s="215" t="s">
        <v>1100</v>
      </c>
      <c r="D227" s="215" t="s">
        <v>1101</v>
      </c>
      <c r="E227" s="215" t="s">
        <v>1102</v>
      </c>
      <c r="F227" s="215" t="s">
        <v>28</v>
      </c>
      <c r="G227" s="215" t="s">
        <v>1103</v>
      </c>
      <c r="H227" s="215" t="s">
        <v>1104</v>
      </c>
      <c r="I227" s="215" t="s">
        <v>1105</v>
      </c>
      <c r="J227" s="215" t="s">
        <v>1106</v>
      </c>
      <c r="K227" s="147" t="s">
        <v>671</v>
      </c>
      <c r="L227" s="147" t="s">
        <v>671</v>
      </c>
      <c r="M227" s="147"/>
      <c r="N227" s="165">
        <v>123</v>
      </c>
      <c r="O227" s="165">
        <v>123</v>
      </c>
      <c r="P227" s="166"/>
      <c r="Q227" s="166">
        <v>100</v>
      </c>
      <c r="R227" s="166"/>
    </row>
    <row r="228" spans="1:18" s="153" customFormat="1" ht="30" customHeight="1" x14ac:dyDescent="0.3">
      <c r="A228" s="164">
        <f t="shared" si="3"/>
        <v>223</v>
      </c>
      <c r="B228" s="164" t="s">
        <v>657</v>
      </c>
      <c r="C228" s="215" t="s">
        <v>1100</v>
      </c>
      <c r="D228" s="215" t="s">
        <v>1101</v>
      </c>
      <c r="E228" s="215" t="s">
        <v>1102</v>
      </c>
      <c r="F228" s="215" t="s">
        <v>28</v>
      </c>
      <c r="G228" s="215" t="s">
        <v>1103</v>
      </c>
      <c r="H228" s="215" t="s">
        <v>1107</v>
      </c>
      <c r="I228" s="215" t="s">
        <v>1105</v>
      </c>
      <c r="J228" s="215" t="s">
        <v>1108</v>
      </c>
      <c r="K228" s="299" t="s">
        <v>1038</v>
      </c>
      <c r="L228" s="299" t="s">
        <v>1038</v>
      </c>
      <c r="M228" s="147"/>
      <c r="N228" s="165">
        <v>162</v>
      </c>
      <c r="O228" s="165">
        <v>162</v>
      </c>
      <c r="P228" s="166"/>
      <c r="Q228" s="166">
        <v>100</v>
      </c>
      <c r="R228" s="166"/>
    </row>
    <row r="229" spans="1:18" s="153" customFormat="1" ht="30" customHeight="1" x14ac:dyDescent="0.3">
      <c r="A229" s="164">
        <f t="shared" si="3"/>
        <v>224</v>
      </c>
      <c r="B229" s="164" t="s">
        <v>657</v>
      </c>
      <c r="C229" s="215" t="s">
        <v>1100</v>
      </c>
      <c r="D229" s="215" t="s">
        <v>1101</v>
      </c>
      <c r="E229" s="215" t="s">
        <v>1102</v>
      </c>
      <c r="F229" s="215" t="s">
        <v>28</v>
      </c>
      <c r="G229" s="215" t="s">
        <v>1103</v>
      </c>
      <c r="H229" s="215" t="s">
        <v>1109</v>
      </c>
      <c r="I229" s="215" t="s">
        <v>1105</v>
      </c>
      <c r="J229" s="215" t="s">
        <v>1110</v>
      </c>
      <c r="K229" s="299" t="s">
        <v>1038</v>
      </c>
      <c r="L229" s="299" t="s">
        <v>1038</v>
      </c>
      <c r="M229" s="147"/>
      <c r="N229" s="165">
        <v>400</v>
      </c>
      <c r="O229" s="165">
        <v>400</v>
      </c>
      <c r="P229" s="166"/>
      <c r="Q229" s="166">
        <v>100</v>
      </c>
      <c r="R229" s="166"/>
    </row>
    <row r="230" spans="1:18" s="153" customFormat="1" ht="30" customHeight="1" x14ac:dyDescent="0.3">
      <c r="A230" s="164">
        <f t="shared" si="3"/>
        <v>225</v>
      </c>
      <c r="B230" s="164" t="s">
        <v>657</v>
      </c>
      <c r="C230" s="164" t="s">
        <v>1111</v>
      </c>
      <c r="D230" s="164" t="s">
        <v>1112</v>
      </c>
      <c r="E230" s="164" t="s">
        <v>1113</v>
      </c>
      <c r="F230" s="164" t="s">
        <v>28</v>
      </c>
      <c r="G230" s="164" t="s">
        <v>687</v>
      </c>
      <c r="H230" s="164" t="s">
        <v>1114</v>
      </c>
      <c r="I230" s="164" t="s">
        <v>1115</v>
      </c>
      <c r="J230" s="167" t="s">
        <v>1116</v>
      </c>
      <c r="K230" s="299" t="s">
        <v>1117</v>
      </c>
      <c r="L230" s="299" t="s">
        <v>1118</v>
      </c>
      <c r="M230" s="299" t="s">
        <v>1119</v>
      </c>
      <c r="N230" s="169">
        <v>2000</v>
      </c>
      <c r="O230" s="169">
        <v>1627</v>
      </c>
      <c r="P230" s="170">
        <v>0</v>
      </c>
      <c r="Q230" s="170">
        <v>100</v>
      </c>
      <c r="R230" s="170"/>
    </row>
    <row r="231" spans="1:18" s="153" customFormat="1" ht="30" customHeight="1" x14ac:dyDescent="0.3">
      <c r="A231" s="164">
        <f t="shared" si="3"/>
        <v>226</v>
      </c>
      <c r="B231" s="164" t="s">
        <v>657</v>
      </c>
      <c r="C231" s="164" t="s">
        <v>1111</v>
      </c>
      <c r="D231" s="164" t="s">
        <v>1112</v>
      </c>
      <c r="E231" s="164" t="s">
        <v>1113</v>
      </c>
      <c r="F231" s="164" t="s">
        <v>28</v>
      </c>
      <c r="G231" s="164" t="s">
        <v>687</v>
      </c>
      <c r="H231" s="164" t="s">
        <v>1120</v>
      </c>
      <c r="I231" s="164" t="s">
        <v>1121</v>
      </c>
      <c r="J231" s="167" t="s">
        <v>1122</v>
      </c>
      <c r="K231" s="299" t="s">
        <v>33</v>
      </c>
      <c r="L231" s="299" t="s">
        <v>1123</v>
      </c>
      <c r="M231" s="299" t="s">
        <v>1124</v>
      </c>
      <c r="N231" s="169">
        <v>15000</v>
      </c>
      <c r="O231" s="165">
        <v>10000</v>
      </c>
      <c r="P231" s="166">
        <v>0</v>
      </c>
      <c r="Q231" s="166">
        <v>70</v>
      </c>
      <c r="R231" s="166"/>
    </row>
    <row r="232" spans="1:18" s="153" customFormat="1" ht="39.950000000000003" customHeight="1" x14ac:dyDescent="0.3">
      <c r="A232" s="164">
        <f t="shared" si="3"/>
        <v>227</v>
      </c>
      <c r="B232" s="164" t="s">
        <v>1125</v>
      </c>
      <c r="C232" s="164" t="s">
        <v>1126</v>
      </c>
      <c r="D232" s="164" t="s">
        <v>1127</v>
      </c>
      <c r="E232" s="164" t="s">
        <v>1128</v>
      </c>
      <c r="F232" s="164" t="s">
        <v>28</v>
      </c>
      <c r="G232" s="164" t="s">
        <v>661</v>
      </c>
      <c r="H232" s="164" t="s">
        <v>1129</v>
      </c>
      <c r="I232" s="164" t="s">
        <v>1130</v>
      </c>
      <c r="J232" s="167" t="s">
        <v>1131</v>
      </c>
      <c r="K232" s="299">
        <v>2026.1</v>
      </c>
      <c r="L232" s="299">
        <v>2026.1</v>
      </c>
      <c r="M232" s="299"/>
      <c r="N232" s="169">
        <v>122</v>
      </c>
      <c r="O232" s="169">
        <v>122</v>
      </c>
      <c r="P232" s="171"/>
      <c r="Q232" s="171"/>
      <c r="R232" s="164"/>
    </row>
    <row r="233" spans="1:18" s="153" customFormat="1" ht="39.950000000000003" customHeight="1" x14ac:dyDescent="0.3">
      <c r="A233" s="164">
        <f t="shared" si="3"/>
        <v>228</v>
      </c>
      <c r="B233" s="164" t="s">
        <v>1125</v>
      </c>
      <c r="C233" s="215" t="s">
        <v>1126</v>
      </c>
      <c r="D233" s="215" t="s">
        <v>1127</v>
      </c>
      <c r="E233" s="215" t="s">
        <v>1128</v>
      </c>
      <c r="F233" s="215" t="s">
        <v>37</v>
      </c>
      <c r="G233" s="215" t="s">
        <v>661</v>
      </c>
      <c r="H233" s="215" t="s">
        <v>1132</v>
      </c>
      <c r="I233" s="164" t="s">
        <v>1133</v>
      </c>
      <c r="J233" s="151" t="s">
        <v>8167</v>
      </c>
      <c r="K233" s="147">
        <v>2026.2</v>
      </c>
      <c r="L233" s="147">
        <v>2026.2</v>
      </c>
      <c r="M233" s="147"/>
      <c r="N233" s="165">
        <v>2900</v>
      </c>
      <c r="O233" s="165">
        <v>2900</v>
      </c>
      <c r="P233" s="149"/>
      <c r="Q233" s="149"/>
      <c r="R233" s="146"/>
    </row>
    <row r="234" spans="1:18" s="153" customFormat="1" ht="42" customHeight="1" x14ac:dyDescent="0.3">
      <c r="A234" s="164">
        <f t="shared" si="3"/>
        <v>229</v>
      </c>
      <c r="B234" s="215" t="s">
        <v>1125</v>
      </c>
      <c r="C234" s="215" t="s">
        <v>1134</v>
      </c>
      <c r="D234" s="215" t="s">
        <v>1135</v>
      </c>
      <c r="E234" s="215" t="s">
        <v>1136</v>
      </c>
      <c r="F234" s="215" t="s">
        <v>28</v>
      </c>
      <c r="G234" s="215" t="s">
        <v>1137</v>
      </c>
      <c r="H234" s="215" t="s">
        <v>1138</v>
      </c>
      <c r="I234" s="164" t="s">
        <v>1139</v>
      </c>
      <c r="J234" s="151" t="s">
        <v>8176</v>
      </c>
      <c r="K234" s="147" t="s">
        <v>42</v>
      </c>
      <c r="L234" s="147" t="s">
        <v>42</v>
      </c>
      <c r="M234" s="147"/>
      <c r="N234" s="165">
        <v>290</v>
      </c>
      <c r="O234" s="165">
        <v>290</v>
      </c>
      <c r="P234" s="149"/>
      <c r="Q234" s="149"/>
      <c r="R234" s="146"/>
    </row>
    <row r="235" spans="1:18" s="153" customFormat="1" ht="30" customHeight="1" x14ac:dyDescent="0.3">
      <c r="A235" s="164">
        <f t="shared" si="3"/>
        <v>230</v>
      </c>
      <c r="B235" s="215" t="s">
        <v>1140</v>
      </c>
      <c r="C235" s="215" t="s">
        <v>1141</v>
      </c>
      <c r="D235" s="215" t="s">
        <v>1142</v>
      </c>
      <c r="E235" s="215" t="s">
        <v>1143</v>
      </c>
      <c r="F235" s="215" t="s">
        <v>312</v>
      </c>
      <c r="G235" s="215" t="s">
        <v>1144</v>
      </c>
      <c r="H235" s="215" t="s">
        <v>1145</v>
      </c>
      <c r="I235" s="215" t="s">
        <v>1146</v>
      </c>
      <c r="J235" s="215" t="s">
        <v>1147</v>
      </c>
      <c r="K235" s="147" t="s">
        <v>290</v>
      </c>
      <c r="L235" s="147" t="s">
        <v>290</v>
      </c>
      <c r="M235" s="147"/>
      <c r="N235" s="165">
        <v>100</v>
      </c>
      <c r="O235" s="165">
        <v>100</v>
      </c>
      <c r="P235" s="149"/>
      <c r="Q235" s="149"/>
      <c r="R235" s="146"/>
    </row>
    <row r="236" spans="1:18" s="153" customFormat="1" ht="30" customHeight="1" x14ac:dyDescent="0.3">
      <c r="A236" s="164">
        <f t="shared" si="3"/>
        <v>231</v>
      </c>
      <c r="B236" s="215" t="s">
        <v>1140</v>
      </c>
      <c r="C236" s="215" t="s">
        <v>1141</v>
      </c>
      <c r="D236" s="215" t="s">
        <v>1148</v>
      </c>
      <c r="E236" s="215" t="s">
        <v>1149</v>
      </c>
      <c r="F236" s="215" t="s">
        <v>312</v>
      </c>
      <c r="G236" s="215" t="s">
        <v>1144</v>
      </c>
      <c r="H236" s="215" t="s">
        <v>1150</v>
      </c>
      <c r="I236" s="215" t="s">
        <v>1151</v>
      </c>
      <c r="J236" s="215" t="s">
        <v>1152</v>
      </c>
      <c r="K236" s="147" t="s">
        <v>290</v>
      </c>
      <c r="L236" s="147" t="s">
        <v>290</v>
      </c>
      <c r="M236" s="147"/>
      <c r="N236" s="165">
        <v>100</v>
      </c>
      <c r="O236" s="165">
        <v>100</v>
      </c>
      <c r="P236" s="149"/>
      <c r="Q236" s="149"/>
      <c r="R236" s="146"/>
    </row>
    <row r="237" spans="1:18" s="153" customFormat="1" ht="30" customHeight="1" x14ac:dyDescent="0.3">
      <c r="A237" s="164">
        <f t="shared" si="3"/>
        <v>232</v>
      </c>
      <c r="B237" s="164" t="s">
        <v>1140</v>
      </c>
      <c r="C237" s="215" t="s">
        <v>1141</v>
      </c>
      <c r="D237" s="215" t="s">
        <v>1153</v>
      </c>
      <c r="E237" s="215" t="s">
        <v>1154</v>
      </c>
      <c r="F237" s="215" t="s">
        <v>312</v>
      </c>
      <c r="G237" s="164" t="s">
        <v>1144</v>
      </c>
      <c r="H237" s="215" t="s">
        <v>1155</v>
      </c>
      <c r="I237" s="215" t="s">
        <v>1156</v>
      </c>
      <c r="J237" s="215" t="s">
        <v>5547</v>
      </c>
      <c r="K237" s="147" t="s">
        <v>318</v>
      </c>
      <c r="L237" s="147" t="s">
        <v>318</v>
      </c>
      <c r="M237" s="147"/>
      <c r="N237" s="165">
        <v>1000</v>
      </c>
      <c r="O237" s="165">
        <v>1000</v>
      </c>
      <c r="P237" s="171"/>
      <c r="Q237" s="149"/>
      <c r="R237" s="164"/>
    </row>
    <row r="238" spans="1:18" s="153" customFormat="1" ht="30" customHeight="1" x14ac:dyDescent="0.3">
      <c r="A238" s="164">
        <f t="shared" si="3"/>
        <v>233</v>
      </c>
      <c r="B238" s="215" t="s">
        <v>1140</v>
      </c>
      <c r="C238" s="215" t="s">
        <v>1141</v>
      </c>
      <c r="D238" s="215" t="s">
        <v>1157</v>
      </c>
      <c r="E238" s="215" t="s">
        <v>1158</v>
      </c>
      <c r="F238" s="215" t="s">
        <v>312</v>
      </c>
      <c r="G238" s="215" t="s">
        <v>1159</v>
      </c>
      <c r="H238" s="215" t="s">
        <v>1160</v>
      </c>
      <c r="I238" s="215" t="s">
        <v>1161</v>
      </c>
      <c r="J238" s="148" t="s">
        <v>1162</v>
      </c>
      <c r="K238" s="147" t="s">
        <v>288</v>
      </c>
      <c r="L238" s="147" t="s">
        <v>288</v>
      </c>
      <c r="M238" s="147"/>
      <c r="N238" s="165">
        <v>6680</v>
      </c>
      <c r="O238" s="165">
        <v>5994</v>
      </c>
      <c r="P238" s="149"/>
      <c r="Q238" s="149"/>
      <c r="R238" s="146"/>
    </row>
    <row r="239" spans="1:18" s="153" customFormat="1" ht="30" customHeight="1" x14ac:dyDescent="0.3">
      <c r="A239" s="164">
        <f t="shared" si="3"/>
        <v>234</v>
      </c>
      <c r="B239" s="215" t="s">
        <v>1140</v>
      </c>
      <c r="C239" s="215" t="s">
        <v>1141</v>
      </c>
      <c r="D239" s="215" t="s">
        <v>1157</v>
      </c>
      <c r="E239" s="215" t="s">
        <v>1158</v>
      </c>
      <c r="F239" s="215" t="s">
        <v>312</v>
      </c>
      <c r="G239" s="215" t="s">
        <v>1163</v>
      </c>
      <c r="H239" s="215" t="s">
        <v>1164</v>
      </c>
      <c r="I239" s="215" t="s">
        <v>1165</v>
      </c>
      <c r="J239" s="215" t="s">
        <v>1166</v>
      </c>
      <c r="K239" s="147" t="s">
        <v>317</v>
      </c>
      <c r="L239" s="147" t="s">
        <v>317</v>
      </c>
      <c r="M239" s="147"/>
      <c r="N239" s="165">
        <v>99</v>
      </c>
      <c r="O239" s="165">
        <v>99</v>
      </c>
      <c r="P239" s="149"/>
      <c r="Q239" s="149"/>
      <c r="R239" s="146"/>
    </row>
    <row r="240" spans="1:18" s="153" customFormat="1" ht="30" customHeight="1" x14ac:dyDescent="0.3">
      <c r="A240" s="164">
        <f t="shared" si="3"/>
        <v>235</v>
      </c>
      <c r="B240" s="215" t="s">
        <v>1140</v>
      </c>
      <c r="C240" s="215" t="s">
        <v>1141</v>
      </c>
      <c r="D240" s="215" t="s">
        <v>1157</v>
      </c>
      <c r="E240" s="215" t="s">
        <v>1158</v>
      </c>
      <c r="F240" s="215" t="s">
        <v>312</v>
      </c>
      <c r="G240" s="215" t="s">
        <v>1163</v>
      </c>
      <c r="H240" s="215" t="s">
        <v>1167</v>
      </c>
      <c r="I240" s="215" t="s">
        <v>1168</v>
      </c>
      <c r="J240" s="215" t="s">
        <v>1169</v>
      </c>
      <c r="K240" s="147" t="s">
        <v>317</v>
      </c>
      <c r="L240" s="147" t="s">
        <v>317</v>
      </c>
      <c r="M240" s="147"/>
      <c r="N240" s="165">
        <v>199</v>
      </c>
      <c r="O240" s="165">
        <v>199</v>
      </c>
      <c r="P240" s="149"/>
      <c r="Q240" s="149"/>
      <c r="R240" s="146"/>
    </row>
    <row r="241" spans="1:18" s="153" customFormat="1" ht="30" customHeight="1" x14ac:dyDescent="0.3">
      <c r="A241" s="164">
        <f t="shared" si="3"/>
        <v>236</v>
      </c>
      <c r="B241" s="215" t="s">
        <v>1140</v>
      </c>
      <c r="C241" s="215" t="s">
        <v>1141</v>
      </c>
      <c r="D241" s="215" t="s">
        <v>1170</v>
      </c>
      <c r="E241" s="215" t="s">
        <v>1171</v>
      </c>
      <c r="F241" s="215" t="s">
        <v>312</v>
      </c>
      <c r="G241" s="215" t="s">
        <v>1172</v>
      </c>
      <c r="H241" s="215" t="s">
        <v>1173</v>
      </c>
      <c r="I241" s="215" t="s">
        <v>1174</v>
      </c>
      <c r="J241" s="215" t="s">
        <v>1175</v>
      </c>
      <c r="K241" s="147" t="s">
        <v>277</v>
      </c>
      <c r="L241" s="147" t="s">
        <v>317</v>
      </c>
      <c r="M241" s="147"/>
      <c r="N241" s="165">
        <v>276</v>
      </c>
      <c r="O241" s="165">
        <v>276</v>
      </c>
      <c r="P241" s="149"/>
      <c r="Q241" s="149"/>
      <c r="R241" s="146"/>
    </row>
    <row r="242" spans="1:18" s="153" customFormat="1" ht="30" customHeight="1" x14ac:dyDescent="0.3">
      <c r="A242" s="164">
        <f t="shared" si="3"/>
        <v>237</v>
      </c>
      <c r="B242" s="215" t="s">
        <v>1140</v>
      </c>
      <c r="C242" s="215" t="s">
        <v>1141</v>
      </c>
      <c r="D242" s="215" t="s">
        <v>1170</v>
      </c>
      <c r="E242" s="215" t="s">
        <v>1171</v>
      </c>
      <c r="F242" s="215" t="s">
        <v>312</v>
      </c>
      <c r="G242" s="215" t="s">
        <v>1172</v>
      </c>
      <c r="H242" s="215" t="s">
        <v>1176</v>
      </c>
      <c r="I242" s="215" t="s">
        <v>1177</v>
      </c>
      <c r="J242" s="215" t="s">
        <v>1178</v>
      </c>
      <c r="K242" s="147" t="s">
        <v>277</v>
      </c>
      <c r="L242" s="147" t="s">
        <v>317</v>
      </c>
      <c r="M242" s="147"/>
      <c r="N242" s="165">
        <v>99</v>
      </c>
      <c r="O242" s="165">
        <v>99</v>
      </c>
      <c r="P242" s="149"/>
      <c r="Q242" s="149"/>
      <c r="R242" s="146"/>
    </row>
    <row r="243" spans="1:18" s="153" customFormat="1" ht="30" customHeight="1" x14ac:dyDescent="0.3">
      <c r="A243" s="164">
        <f t="shared" si="3"/>
        <v>238</v>
      </c>
      <c r="B243" s="164" t="s">
        <v>1140</v>
      </c>
      <c r="C243" s="215" t="s">
        <v>1141</v>
      </c>
      <c r="D243" s="215" t="s">
        <v>1179</v>
      </c>
      <c r="E243" s="215" t="s">
        <v>1180</v>
      </c>
      <c r="F243" s="215" t="s">
        <v>312</v>
      </c>
      <c r="G243" s="215" t="s">
        <v>1181</v>
      </c>
      <c r="H243" s="215" t="s">
        <v>1182</v>
      </c>
      <c r="I243" s="215" t="s">
        <v>1183</v>
      </c>
      <c r="J243" s="215" t="s">
        <v>1184</v>
      </c>
      <c r="K243" s="147" t="s">
        <v>264</v>
      </c>
      <c r="L243" s="147" t="s">
        <v>264</v>
      </c>
      <c r="M243" s="147"/>
      <c r="N243" s="165">
        <v>234</v>
      </c>
      <c r="O243" s="165">
        <v>234</v>
      </c>
      <c r="P243" s="149"/>
      <c r="Q243" s="149"/>
      <c r="R243" s="146"/>
    </row>
    <row r="244" spans="1:18" s="153" customFormat="1" ht="30" customHeight="1" x14ac:dyDescent="0.3">
      <c r="A244" s="164">
        <f t="shared" si="3"/>
        <v>239</v>
      </c>
      <c r="B244" s="164" t="s">
        <v>1140</v>
      </c>
      <c r="C244" s="215" t="s">
        <v>1141</v>
      </c>
      <c r="D244" s="215" t="s">
        <v>1179</v>
      </c>
      <c r="E244" s="215" t="s">
        <v>1180</v>
      </c>
      <c r="F244" s="215" t="s">
        <v>312</v>
      </c>
      <c r="G244" s="215" t="s">
        <v>1181</v>
      </c>
      <c r="H244" s="215" t="s">
        <v>1185</v>
      </c>
      <c r="I244" s="215" t="s">
        <v>1186</v>
      </c>
      <c r="J244" s="215" t="s">
        <v>1187</v>
      </c>
      <c r="K244" s="147" t="s">
        <v>264</v>
      </c>
      <c r="L244" s="147" t="s">
        <v>264</v>
      </c>
      <c r="M244" s="147"/>
      <c r="N244" s="165">
        <v>162</v>
      </c>
      <c r="O244" s="165">
        <v>162</v>
      </c>
      <c r="P244" s="149"/>
      <c r="Q244" s="149"/>
      <c r="R244" s="146"/>
    </row>
    <row r="245" spans="1:18" s="153" customFormat="1" ht="30" customHeight="1" x14ac:dyDescent="0.3">
      <c r="A245" s="164">
        <f t="shared" si="3"/>
        <v>240</v>
      </c>
      <c r="B245" s="164" t="s">
        <v>1140</v>
      </c>
      <c r="C245" s="215" t="s">
        <v>1141</v>
      </c>
      <c r="D245" s="215" t="s">
        <v>1179</v>
      </c>
      <c r="E245" s="215" t="s">
        <v>1180</v>
      </c>
      <c r="F245" s="215" t="s">
        <v>312</v>
      </c>
      <c r="G245" s="215" t="s">
        <v>1181</v>
      </c>
      <c r="H245" s="215" t="s">
        <v>1188</v>
      </c>
      <c r="I245" s="215" t="s">
        <v>1189</v>
      </c>
      <c r="J245" s="215" t="s">
        <v>1190</v>
      </c>
      <c r="K245" s="147" t="s">
        <v>264</v>
      </c>
      <c r="L245" s="147" t="s">
        <v>264</v>
      </c>
      <c r="M245" s="147"/>
      <c r="N245" s="165">
        <v>111</v>
      </c>
      <c r="O245" s="165">
        <v>111</v>
      </c>
      <c r="P245" s="149"/>
      <c r="Q245" s="149"/>
      <c r="R245" s="146"/>
    </row>
    <row r="246" spans="1:18" s="153" customFormat="1" ht="30" customHeight="1" x14ac:dyDescent="0.3">
      <c r="A246" s="164">
        <f t="shared" si="3"/>
        <v>241</v>
      </c>
      <c r="B246" s="164" t="s">
        <v>1140</v>
      </c>
      <c r="C246" s="215" t="s">
        <v>91</v>
      </c>
      <c r="D246" s="215" t="s">
        <v>1191</v>
      </c>
      <c r="E246" s="215" t="s">
        <v>1192</v>
      </c>
      <c r="F246" s="215" t="s">
        <v>196</v>
      </c>
      <c r="G246" s="215" t="s">
        <v>197</v>
      </c>
      <c r="H246" s="215" t="s">
        <v>1193</v>
      </c>
      <c r="I246" s="215" t="s">
        <v>1194</v>
      </c>
      <c r="J246" s="148" t="s">
        <v>1195</v>
      </c>
      <c r="K246" s="147" t="s">
        <v>264</v>
      </c>
      <c r="L246" s="147" t="s">
        <v>264</v>
      </c>
      <c r="M246" s="147"/>
      <c r="N246" s="165">
        <v>1000</v>
      </c>
      <c r="O246" s="165">
        <v>1000</v>
      </c>
      <c r="P246" s="149"/>
      <c r="Q246" s="149"/>
      <c r="R246" s="146"/>
    </row>
    <row r="247" spans="1:18" s="153" customFormat="1" ht="30" customHeight="1" x14ac:dyDescent="0.3">
      <c r="A247" s="164">
        <f t="shared" si="3"/>
        <v>242</v>
      </c>
      <c r="B247" s="164" t="s">
        <v>1140</v>
      </c>
      <c r="C247" s="215" t="s">
        <v>91</v>
      </c>
      <c r="D247" s="215" t="s">
        <v>1191</v>
      </c>
      <c r="E247" s="215" t="s">
        <v>1192</v>
      </c>
      <c r="F247" s="215" t="s">
        <v>196</v>
      </c>
      <c r="G247" s="215" t="s">
        <v>197</v>
      </c>
      <c r="H247" s="215" t="s">
        <v>1196</v>
      </c>
      <c r="I247" s="215" t="s">
        <v>1197</v>
      </c>
      <c r="J247" s="148" t="s">
        <v>1198</v>
      </c>
      <c r="K247" s="147" t="s">
        <v>602</v>
      </c>
      <c r="L247" s="147" t="s">
        <v>90</v>
      </c>
      <c r="M247" s="147"/>
      <c r="N247" s="165">
        <v>10000</v>
      </c>
      <c r="O247" s="165">
        <v>10000</v>
      </c>
      <c r="P247" s="149"/>
      <c r="Q247" s="149"/>
      <c r="R247" s="146"/>
    </row>
    <row r="248" spans="1:18" s="153" customFormat="1" ht="30" customHeight="1" x14ac:dyDescent="0.3">
      <c r="A248" s="164">
        <f t="shared" si="3"/>
        <v>243</v>
      </c>
      <c r="B248" s="164" t="s">
        <v>1140</v>
      </c>
      <c r="C248" s="215" t="s">
        <v>91</v>
      </c>
      <c r="D248" s="215" t="s">
        <v>1191</v>
      </c>
      <c r="E248" s="215" t="s">
        <v>1192</v>
      </c>
      <c r="F248" s="215" t="s">
        <v>196</v>
      </c>
      <c r="G248" s="215" t="s">
        <v>197</v>
      </c>
      <c r="H248" s="215" t="s">
        <v>1199</v>
      </c>
      <c r="I248" s="215" t="s">
        <v>1200</v>
      </c>
      <c r="J248" s="148" t="s">
        <v>1201</v>
      </c>
      <c r="K248" s="147" t="s">
        <v>602</v>
      </c>
      <c r="L248" s="147" t="s">
        <v>90</v>
      </c>
      <c r="M248" s="147"/>
      <c r="N248" s="165">
        <v>400</v>
      </c>
      <c r="O248" s="165">
        <v>400</v>
      </c>
      <c r="P248" s="149"/>
      <c r="Q248" s="149"/>
      <c r="R248" s="146"/>
    </row>
    <row r="249" spans="1:18" s="153" customFormat="1" ht="30" customHeight="1" x14ac:dyDescent="0.3">
      <c r="A249" s="164">
        <f t="shared" si="3"/>
        <v>244</v>
      </c>
      <c r="B249" s="164" t="s">
        <v>1140</v>
      </c>
      <c r="C249" s="215" t="s">
        <v>91</v>
      </c>
      <c r="D249" s="215" t="s">
        <v>1202</v>
      </c>
      <c r="E249" s="215" t="s">
        <v>1192</v>
      </c>
      <c r="F249" s="215" t="s">
        <v>196</v>
      </c>
      <c r="G249" s="215" t="s">
        <v>197</v>
      </c>
      <c r="H249" s="215" t="s">
        <v>1203</v>
      </c>
      <c r="I249" s="215" t="s">
        <v>1204</v>
      </c>
      <c r="J249" s="148" t="s">
        <v>1205</v>
      </c>
      <c r="K249" s="147" t="s">
        <v>264</v>
      </c>
      <c r="L249" s="147" t="s">
        <v>264</v>
      </c>
      <c r="M249" s="147"/>
      <c r="N249" s="165">
        <v>200</v>
      </c>
      <c r="O249" s="165">
        <v>200</v>
      </c>
      <c r="P249" s="149"/>
      <c r="Q249" s="149"/>
      <c r="R249" s="146"/>
    </row>
    <row r="250" spans="1:18" s="153" customFormat="1" ht="30" customHeight="1" x14ac:dyDescent="0.3">
      <c r="A250" s="164">
        <f t="shared" si="3"/>
        <v>245</v>
      </c>
      <c r="B250" s="164" t="s">
        <v>1140</v>
      </c>
      <c r="C250" s="215" t="s">
        <v>91</v>
      </c>
      <c r="D250" s="215" t="s">
        <v>1191</v>
      </c>
      <c r="E250" s="215" t="s">
        <v>1192</v>
      </c>
      <c r="F250" s="215" t="s">
        <v>196</v>
      </c>
      <c r="G250" s="215" t="s">
        <v>197</v>
      </c>
      <c r="H250" s="215" t="s">
        <v>1206</v>
      </c>
      <c r="I250" s="215" t="s">
        <v>1207</v>
      </c>
      <c r="J250" s="148" t="s">
        <v>1208</v>
      </c>
      <c r="K250" s="147" t="s">
        <v>73</v>
      </c>
      <c r="L250" s="147" t="s">
        <v>42</v>
      </c>
      <c r="M250" s="147"/>
      <c r="N250" s="165">
        <v>1400</v>
      </c>
      <c r="O250" s="165">
        <v>1400</v>
      </c>
      <c r="P250" s="149"/>
      <c r="Q250" s="149"/>
      <c r="R250" s="146"/>
    </row>
    <row r="251" spans="1:18" s="153" customFormat="1" ht="30" customHeight="1" x14ac:dyDescent="0.3">
      <c r="A251" s="164">
        <f t="shared" si="3"/>
        <v>246</v>
      </c>
      <c r="B251" s="164" t="s">
        <v>1140</v>
      </c>
      <c r="C251" s="215" t="s">
        <v>91</v>
      </c>
      <c r="D251" s="215" t="s">
        <v>1191</v>
      </c>
      <c r="E251" s="215" t="s">
        <v>1192</v>
      </c>
      <c r="F251" s="215" t="s">
        <v>196</v>
      </c>
      <c r="G251" s="215" t="s">
        <v>197</v>
      </c>
      <c r="H251" s="215" t="s">
        <v>1209</v>
      </c>
      <c r="I251" s="215" t="s">
        <v>1194</v>
      </c>
      <c r="J251" s="148" t="s">
        <v>1210</v>
      </c>
      <c r="K251" s="147" t="s">
        <v>73</v>
      </c>
      <c r="L251" s="147" t="s">
        <v>42</v>
      </c>
      <c r="M251" s="147"/>
      <c r="N251" s="165">
        <v>500</v>
      </c>
      <c r="O251" s="165">
        <v>500</v>
      </c>
      <c r="P251" s="149"/>
      <c r="Q251" s="149"/>
      <c r="R251" s="146"/>
    </row>
    <row r="252" spans="1:18" s="153" customFormat="1" ht="30" customHeight="1" x14ac:dyDescent="0.3">
      <c r="A252" s="164">
        <f t="shared" si="3"/>
        <v>247</v>
      </c>
      <c r="B252" s="164" t="s">
        <v>1140</v>
      </c>
      <c r="C252" s="215" t="s">
        <v>91</v>
      </c>
      <c r="D252" s="215" t="s">
        <v>1211</v>
      </c>
      <c r="E252" s="215" t="s">
        <v>1212</v>
      </c>
      <c r="F252" s="215" t="s">
        <v>312</v>
      </c>
      <c r="G252" s="215" t="s">
        <v>1213</v>
      </c>
      <c r="H252" s="215" t="s">
        <v>1214</v>
      </c>
      <c r="I252" s="215" t="s">
        <v>1215</v>
      </c>
      <c r="J252" s="215" t="s">
        <v>1216</v>
      </c>
      <c r="K252" s="147" t="s">
        <v>1217</v>
      </c>
      <c r="L252" s="147" t="s">
        <v>1218</v>
      </c>
      <c r="M252" s="147" t="s">
        <v>842</v>
      </c>
      <c r="N252" s="165">
        <v>780</v>
      </c>
      <c r="O252" s="165">
        <v>780</v>
      </c>
      <c r="P252" s="149"/>
      <c r="Q252" s="149"/>
      <c r="R252" s="146"/>
    </row>
    <row r="253" spans="1:18" s="153" customFormat="1" ht="30" customHeight="1" x14ac:dyDescent="0.3">
      <c r="A253" s="164">
        <f t="shared" si="3"/>
        <v>248</v>
      </c>
      <c r="B253" s="164" t="s">
        <v>1140</v>
      </c>
      <c r="C253" s="215" t="s">
        <v>91</v>
      </c>
      <c r="D253" s="215" t="s">
        <v>1211</v>
      </c>
      <c r="E253" s="215" t="s">
        <v>1212</v>
      </c>
      <c r="F253" s="215" t="s">
        <v>312</v>
      </c>
      <c r="G253" s="215" t="s">
        <v>197</v>
      </c>
      <c r="H253" s="215" t="s">
        <v>1219</v>
      </c>
      <c r="I253" s="215" t="s">
        <v>1220</v>
      </c>
      <c r="J253" s="215" t="s">
        <v>1221</v>
      </c>
      <c r="K253" s="147" t="s">
        <v>1217</v>
      </c>
      <c r="L253" s="147" t="s">
        <v>1218</v>
      </c>
      <c r="M253" s="147" t="s">
        <v>842</v>
      </c>
      <c r="N253" s="165">
        <v>100</v>
      </c>
      <c r="O253" s="165">
        <v>100</v>
      </c>
      <c r="P253" s="149"/>
      <c r="Q253" s="149"/>
      <c r="R253" s="146"/>
    </row>
    <row r="254" spans="1:18" s="153" customFormat="1" ht="30" customHeight="1" x14ac:dyDescent="0.3">
      <c r="A254" s="164">
        <f t="shared" si="3"/>
        <v>249</v>
      </c>
      <c r="B254" s="164" t="s">
        <v>1140</v>
      </c>
      <c r="C254" s="215" t="s">
        <v>91</v>
      </c>
      <c r="D254" s="215" t="s">
        <v>1211</v>
      </c>
      <c r="E254" s="215" t="s">
        <v>1212</v>
      </c>
      <c r="F254" s="215" t="s">
        <v>312</v>
      </c>
      <c r="G254" s="215" t="s">
        <v>197</v>
      </c>
      <c r="H254" s="215" t="s">
        <v>1222</v>
      </c>
      <c r="I254" s="215" t="s">
        <v>1223</v>
      </c>
      <c r="J254" s="215" t="s">
        <v>1224</v>
      </c>
      <c r="K254" s="147" t="s">
        <v>1217</v>
      </c>
      <c r="L254" s="147" t="s">
        <v>1218</v>
      </c>
      <c r="M254" s="147" t="s">
        <v>842</v>
      </c>
      <c r="N254" s="165">
        <v>140</v>
      </c>
      <c r="O254" s="165">
        <v>140</v>
      </c>
      <c r="P254" s="149"/>
      <c r="Q254" s="149"/>
      <c r="R254" s="146"/>
    </row>
    <row r="255" spans="1:18" s="153" customFormat="1" ht="30" customHeight="1" x14ac:dyDescent="0.3">
      <c r="A255" s="164">
        <f t="shared" si="3"/>
        <v>250</v>
      </c>
      <c r="B255" s="164" t="s">
        <v>1140</v>
      </c>
      <c r="C255" s="215" t="s">
        <v>91</v>
      </c>
      <c r="D255" s="215" t="s">
        <v>1225</v>
      </c>
      <c r="E255" s="215" t="s">
        <v>1226</v>
      </c>
      <c r="F255" s="215" t="s">
        <v>312</v>
      </c>
      <c r="G255" s="215" t="s">
        <v>1213</v>
      </c>
      <c r="H255" s="215" t="s">
        <v>1227</v>
      </c>
      <c r="I255" s="215" t="s">
        <v>1215</v>
      </c>
      <c r="J255" s="215" t="s">
        <v>1228</v>
      </c>
      <c r="K255" s="147" t="s">
        <v>264</v>
      </c>
      <c r="L255" s="147" t="s">
        <v>842</v>
      </c>
      <c r="M255" s="147" t="s">
        <v>1229</v>
      </c>
      <c r="N255" s="165">
        <v>700</v>
      </c>
      <c r="O255" s="165">
        <v>700</v>
      </c>
      <c r="P255" s="149"/>
      <c r="Q255" s="149"/>
      <c r="R255" s="146"/>
    </row>
    <row r="256" spans="1:18" s="153" customFormat="1" ht="30" customHeight="1" x14ac:dyDescent="0.3">
      <c r="A256" s="164">
        <f t="shared" si="3"/>
        <v>251</v>
      </c>
      <c r="B256" s="164" t="s">
        <v>1140</v>
      </c>
      <c r="C256" s="215" t="s">
        <v>91</v>
      </c>
      <c r="D256" s="215" t="s">
        <v>1211</v>
      </c>
      <c r="E256" s="215" t="s">
        <v>1212</v>
      </c>
      <c r="F256" s="215" t="s">
        <v>312</v>
      </c>
      <c r="G256" s="215" t="s">
        <v>1213</v>
      </c>
      <c r="H256" s="215" t="s">
        <v>1230</v>
      </c>
      <c r="I256" s="215" t="s">
        <v>1231</v>
      </c>
      <c r="J256" s="215" t="s">
        <v>1232</v>
      </c>
      <c r="K256" s="147" t="s">
        <v>264</v>
      </c>
      <c r="L256" s="147" t="s">
        <v>842</v>
      </c>
      <c r="M256" s="147" t="s">
        <v>1233</v>
      </c>
      <c r="N256" s="165">
        <v>100</v>
      </c>
      <c r="O256" s="165">
        <v>100</v>
      </c>
      <c r="P256" s="149"/>
      <c r="Q256" s="149"/>
      <c r="R256" s="146"/>
    </row>
    <row r="257" spans="1:18" s="153" customFormat="1" ht="30" customHeight="1" x14ac:dyDescent="0.3">
      <c r="A257" s="164">
        <f t="shared" si="3"/>
        <v>252</v>
      </c>
      <c r="B257" s="164" t="s">
        <v>1140</v>
      </c>
      <c r="C257" s="215" t="s">
        <v>91</v>
      </c>
      <c r="D257" s="215" t="s">
        <v>1234</v>
      </c>
      <c r="E257" s="215" t="s">
        <v>1235</v>
      </c>
      <c r="F257" s="215" t="s">
        <v>312</v>
      </c>
      <c r="G257" s="215" t="s">
        <v>1236</v>
      </c>
      <c r="H257" s="215" t="s">
        <v>1237</v>
      </c>
      <c r="I257" s="215" t="s">
        <v>1238</v>
      </c>
      <c r="J257" s="215" t="s">
        <v>1239</v>
      </c>
      <c r="K257" s="147" t="s">
        <v>1217</v>
      </c>
      <c r="L257" s="147" t="s">
        <v>1240</v>
      </c>
      <c r="M257" s="147" t="s">
        <v>1241</v>
      </c>
      <c r="N257" s="165">
        <v>350</v>
      </c>
      <c r="O257" s="165">
        <v>350</v>
      </c>
      <c r="P257" s="149"/>
      <c r="Q257" s="149"/>
      <c r="R257" s="146"/>
    </row>
    <row r="258" spans="1:18" s="153" customFormat="1" ht="30" customHeight="1" x14ac:dyDescent="0.3">
      <c r="A258" s="164">
        <f t="shared" si="3"/>
        <v>253</v>
      </c>
      <c r="B258" s="164" t="s">
        <v>1140</v>
      </c>
      <c r="C258" s="215" t="s">
        <v>91</v>
      </c>
      <c r="D258" s="215" t="s">
        <v>1234</v>
      </c>
      <c r="E258" s="215" t="s">
        <v>1235</v>
      </c>
      <c r="F258" s="215" t="s">
        <v>312</v>
      </c>
      <c r="G258" s="215" t="s">
        <v>1236</v>
      </c>
      <c r="H258" s="215" t="s">
        <v>1242</v>
      </c>
      <c r="I258" s="215" t="s">
        <v>1243</v>
      </c>
      <c r="J258" s="215" t="s">
        <v>1244</v>
      </c>
      <c r="K258" s="147" t="s">
        <v>1217</v>
      </c>
      <c r="L258" s="147" t="s">
        <v>1240</v>
      </c>
      <c r="M258" s="147" t="s">
        <v>1241</v>
      </c>
      <c r="N258" s="165">
        <v>200</v>
      </c>
      <c r="O258" s="165">
        <v>200</v>
      </c>
      <c r="P258" s="149"/>
      <c r="Q258" s="149"/>
      <c r="R258" s="146"/>
    </row>
    <row r="259" spans="1:18" s="153" customFormat="1" ht="30" customHeight="1" x14ac:dyDescent="0.3">
      <c r="A259" s="164">
        <f t="shared" si="3"/>
        <v>254</v>
      </c>
      <c r="B259" s="164" t="s">
        <v>1125</v>
      </c>
      <c r="C259" s="164" t="s">
        <v>1245</v>
      </c>
      <c r="D259" s="164" t="s">
        <v>728</v>
      </c>
      <c r="E259" s="164" t="s">
        <v>1246</v>
      </c>
      <c r="F259" s="164" t="s">
        <v>28</v>
      </c>
      <c r="G259" s="164" t="s">
        <v>1247</v>
      </c>
      <c r="H259" s="164" t="s">
        <v>1248</v>
      </c>
      <c r="I259" s="164" t="s">
        <v>1249</v>
      </c>
      <c r="J259" s="167" t="s">
        <v>1250</v>
      </c>
      <c r="K259" s="299" t="s">
        <v>42</v>
      </c>
      <c r="L259" s="299" t="s">
        <v>42</v>
      </c>
      <c r="M259" s="299"/>
      <c r="N259" s="165">
        <v>300</v>
      </c>
      <c r="O259" s="165">
        <v>300</v>
      </c>
      <c r="P259" s="171"/>
      <c r="Q259" s="171"/>
      <c r="R259" s="164"/>
    </row>
    <row r="260" spans="1:18" s="153" customFormat="1" ht="30" customHeight="1" x14ac:dyDescent="0.3">
      <c r="A260" s="164">
        <f t="shared" si="3"/>
        <v>255</v>
      </c>
      <c r="B260" s="164" t="s">
        <v>1125</v>
      </c>
      <c r="C260" s="215" t="s">
        <v>1245</v>
      </c>
      <c r="D260" s="215" t="s">
        <v>728</v>
      </c>
      <c r="E260" s="215" t="s">
        <v>1246</v>
      </c>
      <c r="F260" s="215" t="s">
        <v>28</v>
      </c>
      <c r="G260" s="215" t="s">
        <v>1247</v>
      </c>
      <c r="H260" s="215" t="s">
        <v>1252</v>
      </c>
      <c r="I260" s="164" t="s">
        <v>1253</v>
      </c>
      <c r="J260" s="151" t="s">
        <v>1254</v>
      </c>
      <c r="K260" s="147" t="s">
        <v>42</v>
      </c>
      <c r="L260" s="299" t="s">
        <v>42</v>
      </c>
      <c r="M260" s="147"/>
      <c r="N260" s="165">
        <v>300</v>
      </c>
      <c r="O260" s="165">
        <v>300</v>
      </c>
      <c r="P260" s="149"/>
      <c r="Q260" s="149"/>
      <c r="R260" s="146"/>
    </row>
    <row r="261" spans="1:18" s="153" customFormat="1" ht="30" customHeight="1" x14ac:dyDescent="0.3">
      <c r="A261" s="164">
        <f t="shared" si="3"/>
        <v>256</v>
      </c>
      <c r="B261" s="164" t="s">
        <v>1125</v>
      </c>
      <c r="C261" s="164" t="s">
        <v>1245</v>
      </c>
      <c r="D261" s="164" t="s">
        <v>1255</v>
      </c>
      <c r="E261" s="164" t="s">
        <v>1256</v>
      </c>
      <c r="F261" s="164" t="s">
        <v>28</v>
      </c>
      <c r="G261" s="164" t="s">
        <v>1047</v>
      </c>
      <c r="H261" s="164" t="s">
        <v>1257</v>
      </c>
      <c r="I261" s="164" t="s">
        <v>1258</v>
      </c>
      <c r="J261" s="167" t="s">
        <v>1259</v>
      </c>
      <c r="K261" s="299" t="s">
        <v>1260</v>
      </c>
      <c r="L261" s="299" t="s">
        <v>1260</v>
      </c>
      <c r="M261" s="299">
        <v>2027.12</v>
      </c>
      <c r="N261" s="165">
        <v>47914</v>
      </c>
      <c r="O261" s="165">
        <v>420</v>
      </c>
      <c r="P261" s="171"/>
      <c r="Q261" s="171"/>
      <c r="R261" s="164"/>
    </row>
    <row r="262" spans="1:18" s="153" customFormat="1" ht="30" customHeight="1" x14ac:dyDescent="0.3">
      <c r="A262" s="164">
        <f t="shared" si="3"/>
        <v>257</v>
      </c>
      <c r="B262" s="164" t="s">
        <v>1125</v>
      </c>
      <c r="C262" s="164" t="s">
        <v>1261</v>
      </c>
      <c r="D262" s="164" t="s">
        <v>1262</v>
      </c>
      <c r="E262" s="164" t="s">
        <v>1263</v>
      </c>
      <c r="F262" s="164" t="s">
        <v>28</v>
      </c>
      <c r="G262" s="164" t="s">
        <v>661</v>
      </c>
      <c r="H262" s="164" t="s">
        <v>1264</v>
      </c>
      <c r="I262" s="164" t="s">
        <v>1265</v>
      </c>
      <c r="J262" s="167" t="s">
        <v>1266</v>
      </c>
      <c r="K262" s="299" t="s">
        <v>1217</v>
      </c>
      <c r="L262" s="299" t="s">
        <v>344</v>
      </c>
      <c r="M262" s="299" t="s">
        <v>1267</v>
      </c>
      <c r="N262" s="165">
        <v>900</v>
      </c>
      <c r="O262" s="165">
        <v>900</v>
      </c>
      <c r="P262" s="149"/>
      <c r="Q262" s="149"/>
      <c r="R262" s="146"/>
    </row>
    <row r="263" spans="1:18" s="153" customFormat="1" ht="30" customHeight="1" x14ac:dyDescent="0.3">
      <c r="A263" s="164">
        <f t="shared" ref="A263:A325" si="4">ROW()-5</f>
        <v>258</v>
      </c>
      <c r="B263" s="164" t="s">
        <v>1125</v>
      </c>
      <c r="C263" s="164" t="s">
        <v>1261</v>
      </c>
      <c r="D263" s="164" t="s">
        <v>1262</v>
      </c>
      <c r="E263" s="164" t="s">
        <v>1263</v>
      </c>
      <c r="F263" s="164" t="s">
        <v>28</v>
      </c>
      <c r="G263" s="164" t="s">
        <v>661</v>
      </c>
      <c r="H263" s="164" t="s">
        <v>1268</v>
      </c>
      <c r="I263" s="164" t="s">
        <v>1269</v>
      </c>
      <c r="J263" s="167" t="s">
        <v>1270</v>
      </c>
      <c r="K263" s="299" t="s">
        <v>326</v>
      </c>
      <c r="L263" s="299" t="s">
        <v>326</v>
      </c>
      <c r="M263" s="299" t="s">
        <v>1271</v>
      </c>
      <c r="N263" s="165">
        <v>1300</v>
      </c>
      <c r="O263" s="165">
        <v>1300</v>
      </c>
      <c r="P263" s="149"/>
      <c r="Q263" s="149"/>
      <c r="R263" s="146"/>
    </row>
    <row r="264" spans="1:18" s="153" customFormat="1" ht="30" customHeight="1" x14ac:dyDescent="0.3">
      <c r="A264" s="164">
        <f t="shared" si="4"/>
        <v>259</v>
      </c>
      <c r="B264" s="164" t="s">
        <v>1125</v>
      </c>
      <c r="C264" s="164" t="s">
        <v>1261</v>
      </c>
      <c r="D264" s="164" t="s">
        <v>1272</v>
      </c>
      <c r="E264" s="164" t="s">
        <v>1273</v>
      </c>
      <c r="F264" s="164" t="s">
        <v>28</v>
      </c>
      <c r="G264" s="164" t="s">
        <v>1274</v>
      </c>
      <c r="H264" s="164" t="s">
        <v>1275</v>
      </c>
      <c r="I264" s="164" t="s">
        <v>1276</v>
      </c>
      <c r="J264" s="167" t="s">
        <v>1277</v>
      </c>
      <c r="K264" s="299" t="s">
        <v>1278</v>
      </c>
      <c r="L264" s="299"/>
      <c r="M264" s="299"/>
      <c r="N264" s="165">
        <v>5600</v>
      </c>
      <c r="O264" s="165">
        <v>2000</v>
      </c>
      <c r="P264" s="149"/>
      <c r="Q264" s="149"/>
      <c r="R264" s="146"/>
    </row>
    <row r="265" spans="1:18" s="153" customFormat="1" ht="30" customHeight="1" x14ac:dyDescent="0.3">
      <c r="A265" s="164">
        <f t="shared" si="4"/>
        <v>260</v>
      </c>
      <c r="B265" s="164" t="s">
        <v>1125</v>
      </c>
      <c r="C265" s="164" t="s">
        <v>1261</v>
      </c>
      <c r="D265" s="164" t="s">
        <v>1279</v>
      </c>
      <c r="E265" s="164" t="s">
        <v>1280</v>
      </c>
      <c r="F265" s="164" t="s">
        <v>28</v>
      </c>
      <c r="G265" s="164" t="s">
        <v>1274</v>
      </c>
      <c r="H265" s="164" t="s">
        <v>1281</v>
      </c>
      <c r="I265" s="164" t="s">
        <v>1282</v>
      </c>
      <c r="J265" s="167" t="s">
        <v>1283</v>
      </c>
      <c r="K265" s="299" t="s">
        <v>1284</v>
      </c>
      <c r="L265" s="299"/>
      <c r="M265" s="299"/>
      <c r="N265" s="165">
        <v>350</v>
      </c>
      <c r="O265" s="165">
        <v>350</v>
      </c>
      <c r="P265" s="149"/>
      <c r="Q265" s="149"/>
      <c r="R265" s="146"/>
    </row>
    <row r="266" spans="1:18" s="153" customFormat="1" ht="30" customHeight="1" x14ac:dyDescent="0.3">
      <c r="A266" s="164">
        <f t="shared" si="4"/>
        <v>261</v>
      </c>
      <c r="B266" s="164" t="s">
        <v>1125</v>
      </c>
      <c r="C266" s="164" t="s">
        <v>1261</v>
      </c>
      <c r="D266" s="164" t="s">
        <v>1279</v>
      </c>
      <c r="E266" s="164" t="s">
        <v>1280</v>
      </c>
      <c r="F266" s="164" t="s">
        <v>28</v>
      </c>
      <c r="G266" s="164" t="s">
        <v>1274</v>
      </c>
      <c r="H266" s="164" t="s">
        <v>1285</v>
      </c>
      <c r="I266" s="164" t="s">
        <v>1286</v>
      </c>
      <c r="J266" s="167" t="s">
        <v>1287</v>
      </c>
      <c r="K266" s="299">
        <v>2026.2</v>
      </c>
      <c r="L266" s="299"/>
      <c r="M266" s="299"/>
      <c r="N266" s="165">
        <v>500</v>
      </c>
      <c r="O266" s="165">
        <v>500</v>
      </c>
      <c r="P266" s="149"/>
      <c r="Q266" s="149"/>
      <c r="R266" s="146"/>
    </row>
    <row r="267" spans="1:18" s="153" customFormat="1" ht="30" customHeight="1" x14ac:dyDescent="0.3">
      <c r="A267" s="164">
        <f t="shared" si="4"/>
        <v>262</v>
      </c>
      <c r="B267" s="164" t="s">
        <v>1125</v>
      </c>
      <c r="C267" s="164" t="s">
        <v>1261</v>
      </c>
      <c r="D267" s="164" t="s">
        <v>1279</v>
      </c>
      <c r="E267" s="164" t="s">
        <v>1280</v>
      </c>
      <c r="F267" s="164" t="s">
        <v>28</v>
      </c>
      <c r="G267" s="164" t="s">
        <v>1274</v>
      </c>
      <c r="H267" s="164" t="s">
        <v>1288</v>
      </c>
      <c r="I267" s="164" t="s">
        <v>1289</v>
      </c>
      <c r="J267" s="167" t="s">
        <v>1290</v>
      </c>
      <c r="K267" s="299" t="s">
        <v>1291</v>
      </c>
      <c r="L267" s="299"/>
      <c r="M267" s="299"/>
      <c r="N267" s="165">
        <v>500</v>
      </c>
      <c r="O267" s="165">
        <v>500</v>
      </c>
      <c r="P267" s="149"/>
      <c r="Q267" s="149"/>
      <c r="R267" s="146"/>
    </row>
    <row r="268" spans="1:18" s="153" customFormat="1" ht="30" customHeight="1" x14ac:dyDescent="0.3">
      <c r="A268" s="164">
        <f t="shared" si="4"/>
        <v>263</v>
      </c>
      <c r="B268" s="164" t="s">
        <v>1125</v>
      </c>
      <c r="C268" s="164" t="s">
        <v>1261</v>
      </c>
      <c r="D268" s="164" t="s">
        <v>1279</v>
      </c>
      <c r="E268" s="164" t="s">
        <v>1280</v>
      </c>
      <c r="F268" s="164" t="s">
        <v>28</v>
      </c>
      <c r="G268" s="164" t="s">
        <v>1274</v>
      </c>
      <c r="H268" s="164" t="s">
        <v>1292</v>
      </c>
      <c r="I268" s="164" t="s">
        <v>1293</v>
      </c>
      <c r="J268" s="167" t="s">
        <v>1294</v>
      </c>
      <c r="K268" s="299" t="s">
        <v>734</v>
      </c>
      <c r="L268" s="299"/>
      <c r="M268" s="299"/>
      <c r="N268" s="165">
        <v>500</v>
      </c>
      <c r="O268" s="165">
        <v>500</v>
      </c>
      <c r="P268" s="149"/>
      <c r="Q268" s="149"/>
      <c r="R268" s="146"/>
    </row>
    <row r="269" spans="1:18" s="153" customFormat="1" ht="30" customHeight="1" x14ac:dyDescent="0.3">
      <c r="A269" s="164">
        <f t="shared" si="4"/>
        <v>264</v>
      </c>
      <c r="B269" s="164" t="s">
        <v>1125</v>
      </c>
      <c r="C269" s="164" t="s">
        <v>1261</v>
      </c>
      <c r="D269" s="164" t="s">
        <v>1295</v>
      </c>
      <c r="E269" s="164" t="s">
        <v>1296</v>
      </c>
      <c r="F269" s="164" t="s">
        <v>28</v>
      </c>
      <c r="G269" s="164" t="s">
        <v>1274</v>
      </c>
      <c r="H269" s="164" t="s">
        <v>1297</v>
      </c>
      <c r="I269" s="164" t="s">
        <v>1298</v>
      </c>
      <c r="J269" s="167" t="s">
        <v>1299</v>
      </c>
      <c r="K269" s="299" t="s">
        <v>671</v>
      </c>
      <c r="L269" s="299"/>
      <c r="M269" s="299"/>
      <c r="N269" s="165">
        <v>100</v>
      </c>
      <c r="O269" s="165">
        <v>100</v>
      </c>
      <c r="P269" s="149"/>
      <c r="Q269" s="149"/>
      <c r="R269" s="146"/>
    </row>
    <row r="270" spans="1:18" s="153" customFormat="1" ht="30" customHeight="1" x14ac:dyDescent="0.3">
      <c r="A270" s="164">
        <f t="shared" si="4"/>
        <v>265</v>
      </c>
      <c r="B270" s="164" t="s">
        <v>1125</v>
      </c>
      <c r="C270" s="164" t="s">
        <v>1261</v>
      </c>
      <c r="D270" s="164" t="s">
        <v>1295</v>
      </c>
      <c r="E270" s="164" t="s">
        <v>1296</v>
      </c>
      <c r="F270" s="164" t="s">
        <v>28</v>
      </c>
      <c r="G270" s="164" t="s">
        <v>1274</v>
      </c>
      <c r="H270" s="164" t="s">
        <v>1300</v>
      </c>
      <c r="I270" s="164" t="s">
        <v>1301</v>
      </c>
      <c r="J270" s="167" t="s">
        <v>1299</v>
      </c>
      <c r="K270" s="299" t="s">
        <v>671</v>
      </c>
      <c r="L270" s="299"/>
      <c r="M270" s="299"/>
      <c r="N270" s="165">
        <v>100</v>
      </c>
      <c r="O270" s="165">
        <v>100</v>
      </c>
      <c r="P270" s="149"/>
      <c r="Q270" s="149"/>
      <c r="R270" s="146"/>
    </row>
    <row r="271" spans="1:18" s="153" customFormat="1" ht="30" customHeight="1" x14ac:dyDescent="0.3">
      <c r="A271" s="164">
        <f t="shared" si="4"/>
        <v>266</v>
      </c>
      <c r="B271" s="164" t="s">
        <v>1125</v>
      </c>
      <c r="C271" s="164" t="s">
        <v>1261</v>
      </c>
      <c r="D271" s="164" t="s">
        <v>1295</v>
      </c>
      <c r="E271" s="164" t="s">
        <v>1296</v>
      </c>
      <c r="F271" s="164" t="s">
        <v>28</v>
      </c>
      <c r="G271" s="164" t="s">
        <v>1274</v>
      </c>
      <c r="H271" s="164" t="s">
        <v>1302</v>
      </c>
      <c r="I271" s="164" t="s">
        <v>1303</v>
      </c>
      <c r="J271" s="167" t="s">
        <v>1299</v>
      </c>
      <c r="K271" s="299" t="s">
        <v>671</v>
      </c>
      <c r="L271" s="299"/>
      <c r="M271" s="299"/>
      <c r="N271" s="165">
        <v>100</v>
      </c>
      <c r="O271" s="165">
        <v>100</v>
      </c>
      <c r="P271" s="149"/>
      <c r="Q271" s="149"/>
      <c r="R271" s="146"/>
    </row>
    <row r="272" spans="1:18" s="153" customFormat="1" ht="30" customHeight="1" x14ac:dyDescent="0.3">
      <c r="A272" s="164">
        <f t="shared" si="4"/>
        <v>267</v>
      </c>
      <c r="B272" s="164" t="s">
        <v>1125</v>
      </c>
      <c r="C272" s="164" t="s">
        <v>1261</v>
      </c>
      <c r="D272" s="164" t="s">
        <v>1295</v>
      </c>
      <c r="E272" s="164" t="s">
        <v>1296</v>
      </c>
      <c r="F272" s="164" t="s">
        <v>28</v>
      </c>
      <c r="G272" s="164" t="s">
        <v>1274</v>
      </c>
      <c r="H272" s="164" t="s">
        <v>1304</v>
      </c>
      <c r="I272" s="164" t="s">
        <v>1305</v>
      </c>
      <c r="J272" s="167" t="s">
        <v>1299</v>
      </c>
      <c r="K272" s="299" t="s">
        <v>671</v>
      </c>
      <c r="L272" s="299"/>
      <c r="M272" s="299"/>
      <c r="N272" s="165">
        <v>100</v>
      </c>
      <c r="O272" s="165">
        <v>100</v>
      </c>
      <c r="P272" s="149"/>
      <c r="Q272" s="149"/>
      <c r="R272" s="146"/>
    </row>
    <row r="273" spans="1:18" s="153" customFormat="1" ht="30" customHeight="1" x14ac:dyDescent="0.3">
      <c r="A273" s="164">
        <f t="shared" si="4"/>
        <v>268</v>
      </c>
      <c r="B273" s="164" t="s">
        <v>1125</v>
      </c>
      <c r="C273" s="164" t="s">
        <v>1261</v>
      </c>
      <c r="D273" s="164" t="s">
        <v>1295</v>
      </c>
      <c r="E273" s="164" t="s">
        <v>1296</v>
      </c>
      <c r="F273" s="164" t="s">
        <v>28</v>
      </c>
      <c r="G273" s="164" t="s">
        <v>1274</v>
      </c>
      <c r="H273" s="164" t="s">
        <v>1306</v>
      </c>
      <c r="I273" s="164" t="s">
        <v>1307</v>
      </c>
      <c r="J273" s="167" t="s">
        <v>1299</v>
      </c>
      <c r="K273" s="299" t="s">
        <v>671</v>
      </c>
      <c r="L273" s="299"/>
      <c r="M273" s="299"/>
      <c r="N273" s="165">
        <v>100</v>
      </c>
      <c r="O273" s="165">
        <v>100</v>
      </c>
      <c r="P273" s="149"/>
      <c r="Q273" s="149"/>
      <c r="R273" s="146"/>
    </row>
    <row r="274" spans="1:18" s="153" customFormat="1" ht="30" customHeight="1" x14ac:dyDescent="0.3">
      <c r="A274" s="164">
        <f t="shared" si="4"/>
        <v>269</v>
      </c>
      <c r="B274" s="164" t="s">
        <v>1125</v>
      </c>
      <c r="C274" s="164" t="s">
        <v>1261</v>
      </c>
      <c r="D274" s="164" t="s">
        <v>1279</v>
      </c>
      <c r="E274" s="164" t="s">
        <v>1280</v>
      </c>
      <c r="F274" s="164" t="s">
        <v>28</v>
      </c>
      <c r="G274" s="164" t="s">
        <v>1274</v>
      </c>
      <c r="H274" s="164" t="s">
        <v>1308</v>
      </c>
      <c r="I274" s="164" t="s">
        <v>1309</v>
      </c>
      <c r="J274" s="167" t="s">
        <v>1310</v>
      </c>
      <c r="K274" s="299" t="s">
        <v>137</v>
      </c>
      <c r="L274" s="299"/>
      <c r="M274" s="299"/>
      <c r="N274" s="165">
        <v>442</v>
      </c>
      <c r="O274" s="165">
        <v>442</v>
      </c>
      <c r="P274" s="149"/>
      <c r="Q274" s="149"/>
      <c r="R274" s="146"/>
    </row>
    <row r="275" spans="1:18" s="153" customFormat="1" ht="30" customHeight="1" x14ac:dyDescent="0.3">
      <c r="A275" s="164">
        <f t="shared" si="4"/>
        <v>270</v>
      </c>
      <c r="B275" s="164" t="s">
        <v>1125</v>
      </c>
      <c r="C275" s="164" t="s">
        <v>1261</v>
      </c>
      <c r="D275" s="164" t="s">
        <v>1279</v>
      </c>
      <c r="E275" s="164" t="s">
        <v>1280</v>
      </c>
      <c r="F275" s="164" t="s">
        <v>28</v>
      </c>
      <c r="G275" s="164" t="s">
        <v>1274</v>
      </c>
      <c r="H275" s="164" t="s">
        <v>1311</v>
      </c>
      <c r="I275" s="164" t="s">
        <v>1312</v>
      </c>
      <c r="J275" s="167" t="s">
        <v>1313</v>
      </c>
      <c r="K275" s="299" t="s">
        <v>637</v>
      </c>
      <c r="L275" s="299"/>
      <c r="M275" s="299"/>
      <c r="N275" s="165">
        <v>986</v>
      </c>
      <c r="O275" s="165">
        <v>986</v>
      </c>
      <c r="P275" s="149"/>
      <c r="Q275" s="149"/>
      <c r="R275" s="146"/>
    </row>
    <row r="276" spans="1:18" s="153" customFormat="1" ht="30" customHeight="1" x14ac:dyDescent="0.3">
      <c r="A276" s="164">
        <f t="shared" si="4"/>
        <v>271</v>
      </c>
      <c r="B276" s="164" t="s">
        <v>1125</v>
      </c>
      <c r="C276" s="164" t="s">
        <v>1261</v>
      </c>
      <c r="D276" s="164" t="s">
        <v>1279</v>
      </c>
      <c r="E276" s="164" t="s">
        <v>1280</v>
      </c>
      <c r="F276" s="164" t="s">
        <v>28</v>
      </c>
      <c r="G276" s="164" t="s">
        <v>1274</v>
      </c>
      <c r="H276" s="164" t="s">
        <v>1314</v>
      </c>
      <c r="I276" s="164" t="s">
        <v>1315</v>
      </c>
      <c r="J276" s="167" t="s">
        <v>1316</v>
      </c>
      <c r="K276" s="299" t="s">
        <v>637</v>
      </c>
      <c r="L276" s="299"/>
      <c r="M276" s="299"/>
      <c r="N276" s="165">
        <v>500</v>
      </c>
      <c r="O276" s="165">
        <v>500</v>
      </c>
      <c r="P276" s="149"/>
      <c r="Q276" s="149"/>
      <c r="R276" s="146"/>
    </row>
    <row r="277" spans="1:18" s="153" customFormat="1" ht="30" customHeight="1" x14ac:dyDescent="0.3">
      <c r="A277" s="164">
        <f t="shared" si="4"/>
        <v>272</v>
      </c>
      <c r="B277" s="164" t="s">
        <v>1125</v>
      </c>
      <c r="C277" s="164" t="s">
        <v>1261</v>
      </c>
      <c r="D277" s="164" t="s">
        <v>1295</v>
      </c>
      <c r="E277" s="164" t="s">
        <v>1296</v>
      </c>
      <c r="F277" s="164" t="s">
        <v>28</v>
      </c>
      <c r="G277" s="164" t="s">
        <v>1274</v>
      </c>
      <c r="H277" s="164" t="s">
        <v>1317</v>
      </c>
      <c r="I277" s="164" t="s">
        <v>1318</v>
      </c>
      <c r="J277" s="167" t="s">
        <v>1299</v>
      </c>
      <c r="K277" s="299" t="s">
        <v>637</v>
      </c>
      <c r="L277" s="299"/>
      <c r="M277" s="299"/>
      <c r="N277" s="165">
        <v>100</v>
      </c>
      <c r="O277" s="165">
        <v>100</v>
      </c>
      <c r="P277" s="149"/>
      <c r="Q277" s="149"/>
      <c r="R277" s="146"/>
    </row>
    <row r="278" spans="1:18" s="153" customFormat="1" ht="30" customHeight="1" x14ac:dyDescent="0.3">
      <c r="A278" s="164">
        <f t="shared" si="4"/>
        <v>273</v>
      </c>
      <c r="B278" s="164" t="s">
        <v>1125</v>
      </c>
      <c r="C278" s="164" t="s">
        <v>1261</v>
      </c>
      <c r="D278" s="164" t="s">
        <v>1295</v>
      </c>
      <c r="E278" s="164" t="s">
        <v>1296</v>
      </c>
      <c r="F278" s="164" t="s">
        <v>28</v>
      </c>
      <c r="G278" s="164" t="s">
        <v>1274</v>
      </c>
      <c r="H278" s="164" t="s">
        <v>1319</v>
      </c>
      <c r="I278" s="164" t="s">
        <v>1320</v>
      </c>
      <c r="J278" s="167" t="s">
        <v>1299</v>
      </c>
      <c r="K278" s="168" t="s">
        <v>637</v>
      </c>
      <c r="L278" s="168"/>
      <c r="M278" s="168"/>
      <c r="N278" s="165">
        <v>100</v>
      </c>
      <c r="O278" s="165">
        <v>100</v>
      </c>
      <c r="P278" s="149"/>
      <c r="Q278" s="149"/>
      <c r="R278" s="215"/>
    </row>
    <row r="279" spans="1:18" s="153" customFormat="1" ht="30" customHeight="1" x14ac:dyDescent="0.3">
      <c r="A279" s="164">
        <f t="shared" si="4"/>
        <v>274</v>
      </c>
      <c r="B279" s="164" t="s">
        <v>1125</v>
      </c>
      <c r="C279" s="164" t="s">
        <v>1261</v>
      </c>
      <c r="D279" s="164" t="s">
        <v>1295</v>
      </c>
      <c r="E279" s="164" t="s">
        <v>1296</v>
      </c>
      <c r="F279" s="164" t="s">
        <v>28</v>
      </c>
      <c r="G279" s="164" t="s">
        <v>1274</v>
      </c>
      <c r="H279" s="164" t="s">
        <v>1321</v>
      </c>
      <c r="I279" s="164" t="s">
        <v>1322</v>
      </c>
      <c r="J279" s="167" t="s">
        <v>1299</v>
      </c>
      <c r="K279" s="168" t="s">
        <v>637</v>
      </c>
      <c r="L279" s="168"/>
      <c r="M279" s="168"/>
      <c r="N279" s="165">
        <v>100</v>
      </c>
      <c r="O279" s="165">
        <v>100</v>
      </c>
      <c r="P279" s="149"/>
      <c r="Q279" s="149"/>
      <c r="R279" s="215"/>
    </row>
    <row r="280" spans="1:18" s="153" customFormat="1" ht="30" customHeight="1" x14ac:dyDescent="0.3">
      <c r="A280" s="164">
        <f t="shared" si="4"/>
        <v>275</v>
      </c>
      <c r="B280" s="164" t="s">
        <v>1125</v>
      </c>
      <c r="C280" s="164" t="s">
        <v>1261</v>
      </c>
      <c r="D280" s="164" t="s">
        <v>1295</v>
      </c>
      <c r="E280" s="164" t="s">
        <v>1296</v>
      </c>
      <c r="F280" s="164" t="s">
        <v>28</v>
      </c>
      <c r="G280" s="164" t="s">
        <v>1274</v>
      </c>
      <c r="H280" s="164" t="s">
        <v>1323</v>
      </c>
      <c r="I280" s="164" t="s">
        <v>1324</v>
      </c>
      <c r="J280" s="167" t="s">
        <v>1299</v>
      </c>
      <c r="K280" s="168" t="s">
        <v>637</v>
      </c>
      <c r="L280" s="168"/>
      <c r="M280" s="168"/>
      <c r="N280" s="165">
        <v>100</v>
      </c>
      <c r="O280" s="165">
        <v>100</v>
      </c>
      <c r="P280" s="149"/>
      <c r="Q280" s="149"/>
      <c r="R280" s="215"/>
    </row>
    <row r="281" spans="1:18" s="153" customFormat="1" ht="30" customHeight="1" x14ac:dyDescent="0.3">
      <c r="A281" s="164">
        <f t="shared" si="4"/>
        <v>276</v>
      </c>
      <c r="B281" s="164" t="s">
        <v>1125</v>
      </c>
      <c r="C281" s="164" t="s">
        <v>1261</v>
      </c>
      <c r="D281" s="164" t="s">
        <v>1295</v>
      </c>
      <c r="E281" s="164" t="s">
        <v>1296</v>
      </c>
      <c r="F281" s="164" t="s">
        <v>28</v>
      </c>
      <c r="G281" s="164" t="s">
        <v>1274</v>
      </c>
      <c r="H281" s="164" t="s">
        <v>1325</v>
      </c>
      <c r="I281" s="164" t="s">
        <v>1326</v>
      </c>
      <c r="J281" s="167" t="s">
        <v>1299</v>
      </c>
      <c r="K281" s="168" t="s">
        <v>637</v>
      </c>
      <c r="L281" s="168"/>
      <c r="M281" s="168"/>
      <c r="N281" s="165">
        <v>100</v>
      </c>
      <c r="O281" s="165">
        <v>100</v>
      </c>
      <c r="P281" s="149"/>
      <c r="Q281" s="149"/>
      <c r="R281" s="215"/>
    </row>
    <row r="282" spans="1:18" s="153" customFormat="1" ht="30" customHeight="1" x14ac:dyDescent="0.3">
      <c r="A282" s="164">
        <f t="shared" si="4"/>
        <v>277</v>
      </c>
      <c r="B282" s="164" t="s">
        <v>1125</v>
      </c>
      <c r="C282" s="164" t="s">
        <v>1261</v>
      </c>
      <c r="D282" s="164" t="s">
        <v>1295</v>
      </c>
      <c r="E282" s="164" t="s">
        <v>1296</v>
      </c>
      <c r="F282" s="164" t="s">
        <v>28</v>
      </c>
      <c r="G282" s="164" t="s">
        <v>1274</v>
      </c>
      <c r="H282" s="164" t="s">
        <v>1327</v>
      </c>
      <c r="I282" s="164" t="s">
        <v>1328</v>
      </c>
      <c r="J282" s="167" t="s">
        <v>1299</v>
      </c>
      <c r="K282" s="168" t="s">
        <v>637</v>
      </c>
      <c r="L282" s="168"/>
      <c r="M282" s="168"/>
      <c r="N282" s="165">
        <v>100</v>
      </c>
      <c r="O282" s="165">
        <v>100</v>
      </c>
      <c r="P282" s="149"/>
      <c r="Q282" s="149"/>
      <c r="R282" s="215"/>
    </row>
    <row r="283" spans="1:18" s="153" customFormat="1" ht="30" customHeight="1" x14ac:dyDescent="0.3">
      <c r="A283" s="164">
        <f t="shared" si="4"/>
        <v>278</v>
      </c>
      <c r="B283" s="164" t="s">
        <v>1125</v>
      </c>
      <c r="C283" s="164" t="s">
        <v>1261</v>
      </c>
      <c r="D283" s="164" t="s">
        <v>1295</v>
      </c>
      <c r="E283" s="164" t="s">
        <v>1296</v>
      </c>
      <c r="F283" s="164" t="s">
        <v>28</v>
      </c>
      <c r="G283" s="164" t="s">
        <v>1274</v>
      </c>
      <c r="H283" s="164" t="s">
        <v>1329</v>
      </c>
      <c r="I283" s="164" t="s">
        <v>1330</v>
      </c>
      <c r="J283" s="167" t="s">
        <v>1299</v>
      </c>
      <c r="K283" s="168" t="s">
        <v>637</v>
      </c>
      <c r="L283" s="168"/>
      <c r="M283" s="168"/>
      <c r="N283" s="165">
        <v>100</v>
      </c>
      <c r="O283" s="165">
        <v>100</v>
      </c>
      <c r="P283" s="149"/>
      <c r="Q283" s="149"/>
      <c r="R283" s="215"/>
    </row>
    <row r="284" spans="1:18" s="153" customFormat="1" ht="30" customHeight="1" x14ac:dyDescent="0.3">
      <c r="A284" s="164">
        <f t="shared" si="4"/>
        <v>279</v>
      </c>
      <c r="B284" s="164" t="s">
        <v>1125</v>
      </c>
      <c r="C284" s="164" t="s">
        <v>1261</v>
      </c>
      <c r="D284" s="164" t="s">
        <v>1295</v>
      </c>
      <c r="E284" s="164" t="s">
        <v>1296</v>
      </c>
      <c r="F284" s="164" t="s">
        <v>28</v>
      </c>
      <c r="G284" s="164" t="s">
        <v>1274</v>
      </c>
      <c r="H284" s="164" t="s">
        <v>1331</v>
      </c>
      <c r="I284" s="164" t="s">
        <v>1332</v>
      </c>
      <c r="J284" s="167" t="s">
        <v>1299</v>
      </c>
      <c r="K284" s="168" t="s">
        <v>637</v>
      </c>
      <c r="L284" s="168"/>
      <c r="M284" s="168"/>
      <c r="N284" s="165">
        <v>100</v>
      </c>
      <c r="O284" s="165">
        <v>100</v>
      </c>
      <c r="P284" s="149"/>
      <c r="Q284" s="149"/>
      <c r="R284" s="215"/>
    </row>
    <row r="285" spans="1:18" s="153" customFormat="1" ht="30" customHeight="1" x14ac:dyDescent="0.3">
      <c r="A285" s="164">
        <f t="shared" si="4"/>
        <v>280</v>
      </c>
      <c r="B285" s="164" t="s">
        <v>1125</v>
      </c>
      <c r="C285" s="164" t="s">
        <v>1261</v>
      </c>
      <c r="D285" s="164" t="s">
        <v>1295</v>
      </c>
      <c r="E285" s="164" t="s">
        <v>1296</v>
      </c>
      <c r="F285" s="164" t="s">
        <v>28</v>
      </c>
      <c r="G285" s="164" t="s">
        <v>1274</v>
      </c>
      <c r="H285" s="164" t="s">
        <v>1333</v>
      </c>
      <c r="I285" s="164" t="s">
        <v>1334</v>
      </c>
      <c r="J285" s="167" t="s">
        <v>1299</v>
      </c>
      <c r="K285" s="168" t="s">
        <v>637</v>
      </c>
      <c r="L285" s="168"/>
      <c r="M285" s="168"/>
      <c r="N285" s="165">
        <v>100</v>
      </c>
      <c r="O285" s="165">
        <v>100</v>
      </c>
      <c r="P285" s="149"/>
      <c r="Q285" s="149"/>
      <c r="R285" s="215"/>
    </row>
    <row r="286" spans="1:18" s="153" customFormat="1" ht="30" customHeight="1" x14ac:dyDescent="0.3">
      <c r="A286" s="164">
        <f t="shared" si="4"/>
        <v>281</v>
      </c>
      <c r="B286" s="164" t="s">
        <v>1125</v>
      </c>
      <c r="C286" s="164" t="s">
        <v>1261</v>
      </c>
      <c r="D286" s="164" t="s">
        <v>1295</v>
      </c>
      <c r="E286" s="164" t="s">
        <v>1296</v>
      </c>
      <c r="F286" s="164" t="s">
        <v>28</v>
      </c>
      <c r="G286" s="164" t="s">
        <v>1274</v>
      </c>
      <c r="H286" s="164" t="s">
        <v>1335</v>
      </c>
      <c r="I286" s="164" t="s">
        <v>1336</v>
      </c>
      <c r="J286" s="167" t="s">
        <v>1299</v>
      </c>
      <c r="K286" s="168" t="s">
        <v>637</v>
      </c>
      <c r="L286" s="168"/>
      <c r="M286" s="168"/>
      <c r="N286" s="165">
        <v>100</v>
      </c>
      <c r="O286" s="165">
        <v>100</v>
      </c>
      <c r="P286" s="149"/>
      <c r="Q286" s="149"/>
      <c r="R286" s="215"/>
    </row>
    <row r="287" spans="1:18" s="153" customFormat="1" ht="30" customHeight="1" x14ac:dyDescent="0.3">
      <c r="A287" s="164">
        <f t="shared" si="4"/>
        <v>282</v>
      </c>
      <c r="B287" s="164" t="s">
        <v>1125</v>
      </c>
      <c r="C287" s="164" t="s">
        <v>678</v>
      </c>
      <c r="D287" s="164" t="s">
        <v>1337</v>
      </c>
      <c r="E287" s="164" t="s">
        <v>1338</v>
      </c>
      <c r="F287" s="164" t="s">
        <v>28</v>
      </c>
      <c r="G287" s="164" t="s">
        <v>687</v>
      </c>
      <c r="H287" s="164" t="s">
        <v>1339</v>
      </c>
      <c r="I287" s="164" t="s">
        <v>1340</v>
      </c>
      <c r="J287" s="167" t="s">
        <v>1341</v>
      </c>
      <c r="K287" s="168" t="s">
        <v>264</v>
      </c>
      <c r="L287" s="168" t="s">
        <v>290</v>
      </c>
      <c r="M287" s="168" t="s">
        <v>1342</v>
      </c>
      <c r="N287" s="165">
        <v>255</v>
      </c>
      <c r="O287" s="165">
        <v>255</v>
      </c>
      <c r="P287" s="149"/>
      <c r="Q287" s="149"/>
      <c r="R287" s="215"/>
    </row>
    <row r="288" spans="1:18" s="153" customFormat="1" ht="30" customHeight="1" x14ac:dyDescent="0.3">
      <c r="A288" s="164">
        <f t="shared" si="4"/>
        <v>283</v>
      </c>
      <c r="B288" s="164" t="s">
        <v>1125</v>
      </c>
      <c r="C288" s="164" t="s">
        <v>678</v>
      </c>
      <c r="D288" s="164" t="s">
        <v>1337</v>
      </c>
      <c r="E288" s="164" t="s">
        <v>1338</v>
      </c>
      <c r="F288" s="164" t="s">
        <v>28</v>
      </c>
      <c r="G288" s="164" t="s">
        <v>687</v>
      </c>
      <c r="H288" s="164" t="s">
        <v>1343</v>
      </c>
      <c r="I288" s="164" t="s">
        <v>1344</v>
      </c>
      <c r="J288" s="167" t="s">
        <v>1345</v>
      </c>
      <c r="K288" s="168" t="s">
        <v>264</v>
      </c>
      <c r="L288" s="168" t="s">
        <v>290</v>
      </c>
      <c r="M288" s="168" t="s">
        <v>1342</v>
      </c>
      <c r="N288" s="165">
        <v>322</v>
      </c>
      <c r="O288" s="165">
        <v>322</v>
      </c>
      <c r="P288" s="149"/>
      <c r="Q288" s="149"/>
      <c r="R288" s="215"/>
    </row>
    <row r="289" spans="1:18" s="153" customFormat="1" ht="30" customHeight="1" x14ac:dyDescent="0.3">
      <c r="A289" s="164">
        <f t="shared" si="4"/>
        <v>284</v>
      </c>
      <c r="B289" s="164" t="s">
        <v>1125</v>
      </c>
      <c r="C289" s="164" t="s">
        <v>678</v>
      </c>
      <c r="D289" s="164" t="s">
        <v>1337</v>
      </c>
      <c r="E289" s="164" t="s">
        <v>1338</v>
      </c>
      <c r="F289" s="164" t="s">
        <v>28</v>
      </c>
      <c r="G289" s="164" t="s">
        <v>687</v>
      </c>
      <c r="H289" s="164" t="s">
        <v>1346</v>
      </c>
      <c r="I289" s="164" t="s">
        <v>1347</v>
      </c>
      <c r="J289" s="167" t="s">
        <v>1348</v>
      </c>
      <c r="K289" s="168" t="s">
        <v>264</v>
      </c>
      <c r="L289" s="168" t="s">
        <v>290</v>
      </c>
      <c r="M289" s="168" t="s">
        <v>1342</v>
      </c>
      <c r="N289" s="165">
        <v>450</v>
      </c>
      <c r="O289" s="165">
        <v>450</v>
      </c>
      <c r="P289" s="149"/>
      <c r="Q289" s="149"/>
      <c r="R289" s="215"/>
    </row>
    <row r="290" spans="1:18" s="153" customFormat="1" ht="30" customHeight="1" x14ac:dyDescent="0.3">
      <c r="A290" s="164">
        <f t="shared" si="4"/>
        <v>285</v>
      </c>
      <c r="B290" s="164" t="s">
        <v>1125</v>
      </c>
      <c r="C290" s="164" t="s">
        <v>678</v>
      </c>
      <c r="D290" s="164" t="s">
        <v>1337</v>
      </c>
      <c r="E290" s="164" t="s">
        <v>1338</v>
      </c>
      <c r="F290" s="164" t="s">
        <v>28</v>
      </c>
      <c r="G290" s="164" t="s">
        <v>687</v>
      </c>
      <c r="H290" s="164" t="s">
        <v>1349</v>
      </c>
      <c r="I290" s="164" t="s">
        <v>1350</v>
      </c>
      <c r="J290" s="167" t="s">
        <v>1351</v>
      </c>
      <c r="K290" s="168" t="s">
        <v>264</v>
      </c>
      <c r="L290" s="168" t="s">
        <v>290</v>
      </c>
      <c r="M290" s="168" t="s">
        <v>1342</v>
      </c>
      <c r="N290" s="165">
        <v>400</v>
      </c>
      <c r="O290" s="165">
        <v>400</v>
      </c>
      <c r="P290" s="149"/>
      <c r="Q290" s="149"/>
      <c r="R290" s="215"/>
    </row>
    <row r="291" spans="1:18" s="153" customFormat="1" ht="30" customHeight="1" x14ac:dyDescent="0.3">
      <c r="A291" s="164">
        <f t="shared" si="4"/>
        <v>286</v>
      </c>
      <c r="B291" s="164" t="s">
        <v>1125</v>
      </c>
      <c r="C291" s="164" t="s">
        <v>678</v>
      </c>
      <c r="D291" s="164" t="s">
        <v>1337</v>
      </c>
      <c r="E291" s="164" t="s">
        <v>1338</v>
      </c>
      <c r="F291" s="164" t="s">
        <v>37</v>
      </c>
      <c r="G291" s="164" t="s">
        <v>93</v>
      </c>
      <c r="H291" s="164" t="s">
        <v>1352</v>
      </c>
      <c r="I291" s="164" t="s">
        <v>1353</v>
      </c>
      <c r="J291" s="167" t="s">
        <v>1354</v>
      </c>
      <c r="K291" s="168" t="s">
        <v>1355</v>
      </c>
      <c r="L291" s="168" t="s">
        <v>288</v>
      </c>
      <c r="M291" s="168" t="s">
        <v>290</v>
      </c>
      <c r="N291" s="165">
        <v>215.58759000000001</v>
      </c>
      <c r="O291" s="165">
        <v>199.08759000000001</v>
      </c>
      <c r="P291" s="149"/>
      <c r="Q291" s="149"/>
      <c r="R291" s="215"/>
    </row>
    <row r="292" spans="1:18" s="153" customFormat="1" ht="30" customHeight="1" x14ac:dyDescent="0.3">
      <c r="A292" s="164">
        <f t="shared" si="4"/>
        <v>287</v>
      </c>
      <c r="B292" s="215" t="s">
        <v>1357</v>
      </c>
      <c r="C292" s="215" t="s">
        <v>1358</v>
      </c>
      <c r="D292" s="215" t="s">
        <v>1359</v>
      </c>
      <c r="E292" s="215" t="s">
        <v>1360</v>
      </c>
      <c r="F292" s="215" t="s">
        <v>37</v>
      </c>
      <c r="G292" s="215" t="s">
        <v>1361</v>
      </c>
      <c r="H292" s="147" t="s">
        <v>1362</v>
      </c>
      <c r="I292" s="215" t="s">
        <v>1363</v>
      </c>
      <c r="J292" s="215" t="s">
        <v>1364</v>
      </c>
      <c r="K292" s="147" t="s">
        <v>671</v>
      </c>
      <c r="L292" s="126" t="s">
        <v>1365</v>
      </c>
      <c r="M292" s="147" t="s">
        <v>734</v>
      </c>
      <c r="N292" s="165">
        <v>36518</v>
      </c>
      <c r="O292" s="165">
        <v>270</v>
      </c>
      <c r="P292" s="149">
        <v>97</v>
      </c>
      <c r="Q292" s="149">
        <v>100</v>
      </c>
      <c r="R292" s="215"/>
    </row>
    <row r="293" spans="1:18" s="153" customFormat="1" ht="30" customHeight="1" x14ac:dyDescent="0.3">
      <c r="A293" s="164">
        <f t="shared" si="4"/>
        <v>288</v>
      </c>
      <c r="B293" s="215" t="s">
        <v>1366</v>
      </c>
      <c r="C293" s="215" t="s">
        <v>1367</v>
      </c>
      <c r="D293" s="215" t="s">
        <v>1368</v>
      </c>
      <c r="E293" s="215" t="s">
        <v>1369</v>
      </c>
      <c r="F293" s="215" t="s">
        <v>196</v>
      </c>
      <c r="G293" s="215" t="s">
        <v>1370</v>
      </c>
      <c r="H293" s="147" t="s">
        <v>1371</v>
      </c>
      <c r="I293" s="215" t="s">
        <v>1372</v>
      </c>
      <c r="J293" s="215" t="s">
        <v>1373</v>
      </c>
      <c r="K293" s="147" t="s">
        <v>671</v>
      </c>
      <c r="L293" s="147" t="s">
        <v>1374</v>
      </c>
      <c r="M293" s="147" t="s">
        <v>1375</v>
      </c>
      <c r="N293" s="165">
        <v>13617</v>
      </c>
      <c r="O293" s="165">
        <v>5351</v>
      </c>
      <c r="P293" s="149">
        <v>33</v>
      </c>
      <c r="Q293" s="149">
        <v>95</v>
      </c>
      <c r="R293" s="215"/>
    </row>
    <row r="294" spans="1:18" s="153" customFormat="1" ht="30" customHeight="1" x14ac:dyDescent="0.3">
      <c r="A294" s="164">
        <f t="shared" si="4"/>
        <v>289</v>
      </c>
      <c r="B294" s="215" t="s">
        <v>1366</v>
      </c>
      <c r="C294" s="215" t="s">
        <v>1367</v>
      </c>
      <c r="D294" s="215" t="s">
        <v>1368</v>
      </c>
      <c r="E294" s="215" t="s">
        <v>1369</v>
      </c>
      <c r="F294" s="215" t="s">
        <v>196</v>
      </c>
      <c r="G294" s="215" t="s">
        <v>1370</v>
      </c>
      <c r="H294" s="147" t="s">
        <v>1376</v>
      </c>
      <c r="I294" s="215" t="s">
        <v>1372</v>
      </c>
      <c r="J294" s="215" t="s">
        <v>1377</v>
      </c>
      <c r="K294" s="147" t="s">
        <v>671</v>
      </c>
      <c r="L294" s="147" t="s">
        <v>1378</v>
      </c>
      <c r="M294" s="147" t="s">
        <v>756</v>
      </c>
      <c r="N294" s="165">
        <v>2534</v>
      </c>
      <c r="O294" s="165">
        <v>1334</v>
      </c>
      <c r="P294" s="149">
        <v>0</v>
      </c>
      <c r="Q294" s="149">
        <v>95</v>
      </c>
      <c r="R294" s="215"/>
    </row>
    <row r="295" spans="1:18" s="153" customFormat="1" ht="30" customHeight="1" x14ac:dyDescent="0.3">
      <c r="A295" s="164">
        <f t="shared" si="4"/>
        <v>290</v>
      </c>
      <c r="B295" s="164" t="s">
        <v>1357</v>
      </c>
      <c r="C295" s="164" t="s">
        <v>1358</v>
      </c>
      <c r="D295" s="164" t="s">
        <v>520</v>
      </c>
      <c r="E295" s="164" t="s">
        <v>1379</v>
      </c>
      <c r="F295" s="164" t="s">
        <v>37</v>
      </c>
      <c r="G295" s="164" t="s">
        <v>93</v>
      </c>
      <c r="H295" s="168" t="s">
        <v>1380</v>
      </c>
      <c r="I295" s="164" t="s">
        <v>1381</v>
      </c>
      <c r="J295" s="167" t="s">
        <v>5548</v>
      </c>
      <c r="K295" s="168" t="s">
        <v>671</v>
      </c>
      <c r="L295" s="168" t="s">
        <v>1382</v>
      </c>
      <c r="M295" s="168" t="s">
        <v>638</v>
      </c>
      <c r="N295" s="169">
        <v>2022</v>
      </c>
      <c r="O295" s="169">
        <v>1702</v>
      </c>
      <c r="P295" s="171">
        <v>5</v>
      </c>
      <c r="Q295" s="171">
        <v>100</v>
      </c>
      <c r="R295" s="164"/>
    </row>
    <row r="296" spans="1:18" s="153" customFormat="1" ht="30" customHeight="1" x14ac:dyDescent="0.3">
      <c r="A296" s="164">
        <f t="shared" si="4"/>
        <v>291</v>
      </c>
      <c r="B296" s="164" t="s">
        <v>1357</v>
      </c>
      <c r="C296" s="164" t="s">
        <v>1358</v>
      </c>
      <c r="D296" s="164" t="s">
        <v>1383</v>
      </c>
      <c r="E296" s="164" t="s">
        <v>1384</v>
      </c>
      <c r="F296" s="164" t="s">
        <v>37</v>
      </c>
      <c r="G296" s="164" t="s">
        <v>1385</v>
      </c>
      <c r="H296" s="168" t="s">
        <v>1386</v>
      </c>
      <c r="I296" s="164" t="s">
        <v>1387</v>
      </c>
      <c r="J296" s="167" t="s">
        <v>1388</v>
      </c>
      <c r="K296" s="168" t="s">
        <v>756</v>
      </c>
      <c r="L296" s="168" t="s">
        <v>756</v>
      </c>
      <c r="M296" s="168" t="s">
        <v>772</v>
      </c>
      <c r="N296" s="169">
        <v>8500</v>
      </c>
      <c r="O296" s="169">
        <v>3400</v>
      </c>
      <c r="P296" s="171">
        <v>0</v>
      </c>
      <c r="Q296" s="171">
        <v>10</v>
      </c>
      <c r="R296" s="164"/>
    </row>
    <row r="297" spans="1:18" s="153" customFormat="1" ht="30" customHeight="1" x14ac:dyDescent="0.3">
      <c r="A297" s="164">
        <f t="shared" si="4"/>
        <v>292</v>
      </c>
      <c r="B297" s="164" t="s">
        <v>1357</v>
      </c>
      <c r="C297" s="164" t="s">
        <v>1389</v>
      </c>
      <c r="D297" s="164" t="s">
        <v>1390</v>
      </c>
      <c r="E297" s="164" t="s">
        <v>1391</v>
      </c>
      <c r="F297" s="164" t="s">
        <v>28</v>
      </c>
      <c r="G297" s="164" t="s">
        <v>1003</v>
      </c>
      <c r="H297" s="168" t="s">
        <v>1392</v>
      </c>
      <c r="I297" s="164" t="s">
        <v>1393</v>
      </c>
      <c r="J297" s="167" t="s">
        <v>1394</v>
      </c>
      <c r="K297" s="168" t="s">
        <v>264</v>
      </c>
      <c r="L297" s="168" t="s">
        <v>671</v>
      </c>
      <c r="M297" s="168" t="s">
        <v>33</v>
      </c>
      <c r="N297" s="178">
        <v>220</v>
      </c>
      <c r="O297" s="178">
        <v>220</v>
      </c>
      <c r="P297" s="171">
        <v>0</v>
      </c>
      <c r="Q297" s="171">
        <v>100</v>
      </c>
      <c r="R297" s="164"/>
    </row>
    <row r="298" spans="1:18" s="153" customFormat="1" ht="30" customHeight="1" x14ac:dyDescent="0.3">
      <c r="A298" s="164">
        <f t="shared" si="4"/>
        <v>293</v>
      </c>
      <c r="B298" s="164" t="s">
        <v>1357</v>
      </c>
      <c r="C298" s="215" t="s">
        <v>1389</v>
      </c>
      <c r="D298" s="215" t="s">
        <v>1390</v>
      </c>
      <c r="E298" s="164" t="s">
        <v>1391</v>
      </c>
      <c r="F298" s="215" t="s">
        <v>28</v>
      </c>
      <c r="G298" s="215" t="s">
        <v>1003</v>
      </c>
      <c r="H298" s="147" t="s">
        <v>1395</v>
      </c>
      <c r="I298" s="164" t="s">
        <v>1396</v>
      </c>
      <c r="J298" s="151" t="s">
        <v>1397</v>
      </c>
      <c r="K298" s="168" t="s">
        <v>264</v>
      </c>
      <c r="L298" s="168" t="s">
        <v>671</v>
      </c>
      <c r="M298" s="168" t="s">
        <v>33</v>
      </c>
      <c r="N298" s="179">
        <v>280</v>
      </c>
      <c r="O298" s="179">
        <v>280</v>
      </c>
      <c r="P298" s="149">
        <v>0</v>
      </c>
      <c r="Q298" s="149">
        <v>100</v>
      </c>
      <c r="R298" s="215"/>
    </row>
    <row r="299" spans="1:18" s="153" customFormat="1" ht="30" customHeight="1" x14ac:dyDescent="0.3">
      <c r="A299" s="164">
        <f t="shared" si="4"/>
        <v>294</v>
      </c>
      <c r="B299" s="122" t="s">
        <v>1357</v>
      </c>
      <c r="C299" s="216" t="s">
        <v>1398</v>
      </c>
      <c r="D299" s="216" t="s">
        <v>1399</v>
      </c>
      <c r="E299" s="216" t="s">
        <v>1400</v>
      </c>
      <c r="F299" s="216" t="s">
        <v>28</v>
      </c>
      <c r="G299" s="216" t="s">
        <v>687</v>
      </c>
      <c r="H299" s="216" t="s">
        <v>1401</v>
      </c>
      <c r="I299" s="122" t="s">
        <v>1402</v>
      </c>
      <c r="J299" s="125" t="s">
        <v>1403</v>
      </c>
      <c r="K299" s="126" t="s">
        <v>344</v>
      </c>
      <c r="L299" s="126" t="s">
        <v>219</v>
      </c>
      <c r="M299" s="126" t="s">
        <v>1404</v>
      </c>
      <c r="N299" s="180">
        <v>18736</v>
      </c>
      <c r="O299" s="180">
        <v>6000</v>
      </c>
      <c r="P299" s="155">
        <v>0</v>
      </c>
      <c r="Q299" s="155">
        <v>0</v>
      </c>
      <c r="R299" s="216"/>
    </row>
    <row r="300" spans="1:18" s="153" customFormat="1" ht="30" customHeight="1" x14ac:dyDescent="0.3">
      <c r="A300" s="164">
        <f t="shared" si="4"/>
        <v>295</v>
      </c>
      <c r="B300" s="122" t="s">
        <v>1357</v>
      </c>
      <c r="C300" s="216" t="s">
        <v>1398</v>
      </c>
      <c r="D300" s="216" t="s">
        <v>1399</v>
      </c>
      <c r="E300" s="216" t="s">
        <v>1400</v>
      </c>
      <c r="F300" s="216" t="s">
        <v>28</v>
      </c>
      <c r="G300" s="216" t="s">
        <v>93</v>
      </c>
      <c r="H300" s="216" t="s">
        <v>1405</v>
      </c>
      <c r="I300" s="216" t="s">
        <v>1406</v>
      </c>
      <c r="J300" s="159" t="s">
        <v>1407</v>
      </c>
      <c r="K300" s="127" t="s">
        <v>1217</v>
      </c>
      <c r="L300" s="126" t="s">
        <v>219</v>
      </c>
      <c r="M300" s="126" t="s">
        <v>1408</v>
      </c>
      <c r="N300" s="180">
        <v>18600</v>
      </c>
      <c r="O300" s="180">
        <v>4000</v>
      </c>
      <c r="P300" s="155">
        <v>0</v>
      </c>
      <c r="Q300" s="155">
        <v>0</v>
      </c>
      <c r="R300" s="216"/>
    </row>
    <row r="301" spans="1:18" s="153" customFormat="1" ht="30" customHeight="1" x14ac:dyDescent="0.3">
      <c r="A301" s="164">
        <f t="shared" si="4"/>
        <v>296</v>
      </c>
      <c r="B301" s="122" t="s">
        <v>1357</v>
      </c>
      <c r="C301" s="216" t="s">
        <v>1398</v>
      </c>
      <c r="D301" s="216" t="s">
        <v>1409</v>
      </c>
      <c r="E301" s="216" t="s">
        <v>1410</v>
      </c>
      <c r="F301" s="216" t="s">
        <v>28</v>
      </c>
      <c r="G301" s="216" t="s">
        <v>687</v>
      </c>
      <c r="H301" s="216" t="s">
        <v>1411</v>
      </c>
      <c r="I301" s="216" t="s">
        <v>1412</v>
      </c>
      <c r="J301" s="216" t="s">
        <v>1413</v>
      </c>
      <c r="K301" s="126" t="s">
        <v>344</v>
      </c>
      <c r="L301" s="126" t="s">
        <v>219</v>
      </c>
      <c r="M301" s="126" t="s">
        <v>1414</v>
      </c>
      <c r="N301" s="180">
        <v>5300</v>
      </c>
      <c r="O301" s="180">
        <v>1600</v>
      </c>
      <c r="P301" s="155">
        <v>0</v>
      </c>
      <c r="Q301" s="155">
        <v>0</v>
      </c>
      <c r="R301" s="216"/>
    </row>
    <row r="302" spans="1:18" s="153" customFormat="1" ht="30" customHeight="1" x14ac:dyDescent="0.3">
      <c r="A302" s="164">
        <f t="shared" si="4"/>
        <v>297</v>
      </c>
      <c r="B302" s="122" t="s">
        <v>1357</v>
      </c>
      <c r="C302" s="216" t="s">
        <v>1398</v>
      </c>
      <c r="D302" s="216" t="s">
        <v>1409</v>
      </c>
      <c r="E302" s="216" t="s">
        <v>1410</v>
      </c>
      <c r="F302" s="216" t="s">
        <v>28</v>
      </c>
      <c r="G302" s="216" t="s">
        <v>687</v>
      </c>
      <c r="H302" s="216" t="s">
        <v>1415</v>
      </c>
      <c r="I302" s="216" t="s">
        <v>1416</v>
      </c>
      <c r="J302" s="216" t="s">
        <v>1417</v>
      </c>
      <c r="K302" s="126" t="s">
        <v>1355</v>
      </c>
      <c r="L302" s="126" t="s">
        <v>1355</v>
      </c>
      <c r="M302" s="126" t="s">
        <v>73</v>
      </c>
      <c r="N302" s="180">
        <v>1000</v>
      </c>
      <c r="O302" s="180">
        <v>1000</v>
      </c>
      <c r="P302" s="155">
        <v>0</v>
      </c>
      <c r="Q302" s="155">
        <v>0</v>
      </c>
      <c r="R302" s="216"/>
    </row>
    <row r="303" spans="1:18" s="153" customFormat="1" ht="30" customHeight="1" x14ac:dyDescent="0.3">
      <c r="A303" s="164">
        <f t="shared" si="4"/>
        <v>298</v>
      </c>
      <c r="B303" s="122" t="s">
        <v>1357</v>
      </c>
      <c r="C303" s="216" t="s">
        <v>1398</v>
      </c>
      <c r="D303" s="216" t="s">
        <v>1409</v>
      </c>
      <c r="E303" s="216" t="s">
        <v>1410</v>
      </c>
      <c r="F303" s="216" t="s">
        <v>28</v>
      </c>
      <c r="G303" s="216" t="s">
        <v>687</v>
      </c>
      <c r="H303" s="216" t="s">
        <v>1418</v>
      </c>
      <c r="I303" s="216" t="s">
        <v>1419</v>
      </c>
      <c r="J303" s="216" t="s">
        <v>1420</v>
      </c>
      <c r="K303" s="126" t="s">
        <v>344</v>
      </c>
      <c r="L303" s="126" t="s">
        <v>344</v>
      </c>
      <c r="M303" s="126" t="s">
        <v>1421</v>
      </c>
      <c r="N303" s="180">
        <v>1500</v>
      </c>
      <c r="O303" s="180">
        <v>1300</v>
      </c>
      <c r="P303" s="155">
        <v>0</v>
      </c>
      <c r="Q303" s="155">
        <v>0</v>
      </c>
      <c r="R303" s="216"/>
    </row>
    <row r="304" spans="1:18" s="153" customFormat="1" ht="30" customHeight="1" x14ac:dyDescent="0.3">
      <c r="A304" s="164">
        <f t="shared" si="4"/>
        <v>299</v>
      </c>
      <c r="B304" s="122" t="s">
        <v>1357</v>
      </c>
      <c r="C304" s="216" t="s">
        <v>1398</v>
      </c>
      <c r="D304" s="216" t="s">
        <v>503</v>
      </c>
      <c r="E304" s="216" t="s">
        <v>1410</v>
      </c>
      <c r="F304" s="216" t="s">
        <v>28</v>
      </c>
      <c r="G304" s="216" t="s">
        <v>687</v>
      </c>
      <c r="H304" s="216" t="s">
        <v>1422</v>
      </c>
      <c r="I304" s="216" t="s">
        <v>1423</v>
      </c>
      <c r="J304" s="216" t="s">
        <v>1424</v>
      </c>
      <c r="K304" s="126" t="s">
        <v>344</v>
      </c>
      <c r="L304" s="126" t="s">
        <v>344</v>
      </c>
      <c r="M304" s="126" t="s">
        <v>1421</v>
      </c>
      <c r="N304" s="180">
        <v>1800</v>
      </c>
      <c r="O304" s="180">
        <v>400</v>
      </c>
      <c r="P304" s="155">
        <v>0</v>
      </c>
      <c r="Q304" s="155">
        <v>0</v>
      </c>
      <c r="R304" s="216"/>
    </row>
    <row r="305" spans="1:18" s="153" customFormat="1" ht="30" customHeight="1" x14ac:dyDescent="0.3">
      <c r="A305" s="164">
        <f t="shared" si="4"/>
        <v>300</v>
      </c>
      <c r="B305" s="215" t="s">
        <v>1357</v>
      </c>
      <c r="C305" s="215" t="s">
        <v>1398</v>
      </c>
      <c r="D305" s="215" t="s">
        <v>1425</v>
      </c>
      <c r="E305" s="215" t="s">
        <v>1426</v>
      </c>
      <c r="F305" s="215" t="s">
        <v>28</v>
      </c>
      <c r="G305" s="215" t="s">
        <v>687</v>
      </c>
      <c r="H305" s="148" t="s">
        <v>1427</v>
      </c>
      <c r="I305" s="215" t="s">
        <v>1428</v>
      </c>
      <c r="J305" s="148" t="s">
        <v>1429</v>
      </c>
      <c r="K305" s="147" t="s">
        <v>90</v>
      </c>
      <c r="L305" s="147"/>
      <c r="M305" s="147"/>
      <c r="N305" s="165">
        <v>110</v>
      </c>
      <c r="O305" s="165">
        <v>110</v>
      </c>
      <c r="P305" s="149"/>
      <c r="Q305" s="149"/>
      <c r="R305" s="215"/>
    </row>
    <row r="306" spans="1:18" s="153" customFormat="1" ht="30" customHeight="1" x14ac:dyDescent="0.3">
      <c r="A306" s="164">
        <f t="shared" si="4"/>
        <v>301</v>
      </c>
      <c r="B306" s="215" t="s">
        <v>1357</v>
      </c>
      <c r="C306" s="215" t="s">
        <v>678</v>
      </c>
      <c r="D306" s="215" t="s">
        <v>1430</v>
      </c>
      <c r="E306" s="215" t="s">
        <v>1431</v>
      </c>
      <c r="F306" s="215" t="s">
        <v>37</v>
      </c>
      <c r="G306" s="215" t="s">
        <v>339</v>
      </c>
      <c r="H306" s="147" t="s">
        <v>1432</v>
      </c>
      <c r="I306" s="215" t="s">
        <v>1433</v>
      </c>
      <c r="J306" s="215" t="s">
        <v>1434</v>
      </c>
      <c r="K306" s="147" t="s">
        <v>352</v>
      </c>
      <c r="L306" s="147" t="s">
        <v>637</v>
      </c>
      <c r="M306" s="147" t="s">
        <v>638</v>
      </c>
      <c r="N306" s="165">
        <v>1191</v>
      </c>
      <c r="O306" s="165">
        <v>1085</v>
      </c>
      <c r="P306" s="149">
        <v>10</v>
      </c>
      <c r="Q306" s="149">
        <v>100</v>
      </c>
      <c r="R306" s="215"/>
    </row>
    <row r="307" spans="1:18" s="153" customFormat="1" ht="30" customHeight="1" x14ac:dyDescent="0.3">
      <c r="A307" s="164">
        <f t="shared" si="4"/>
        <v>302</v>
      </c>
      <c r="B307" s="168" t="s">
        <v>1357</v>
      </c>
      <c r="C307" s="168" t="s">
        <v>1435</v>
      </c>
      <c r="D307" s="168" t="s">
        <v>1436</v>
      </c>
      <c r="E307" s="168" t="s">
        <v>1437</v>
      </c>
      <c r="F307" s="168" t="s">
        <v>28</v>
      </c>
      <c r="G307" s="168" t="s">
        <v>687</v>
      </c>
      <c r="H307" s="168" t="s">
        <v>1438</v>
      </c>
      <c r="I307" s="168" t="s">
        <v>1439</v>
      </c>
      <c r="J307" s="168" t="s">
        <v>1440</v>
      </c>
      <c r="K307" s="168" t="s">
        <v>90</v>
      </c>
      <c r="L307" s="168"/>
      <c r="M307" s="168"/>
      <c r="N307" s="178">
        <v>200</v>
      </c>
      <c r="O307" s="178">
        <v>200</v>
      </c>
      <c r="P307" s="171"/>
      <c r="Q307" s="171"/>
      <c r="R307" s="164" t="s">
        <v>1441</v>
      </c>
    </row>
    <row r="308" spans="1:18" s="153" customFormat="1" ht="30" customHeight="1" x14ac:dyDescent="0.3">
      <c r="A308" s="164">
        <f t="shared" si="4"/>
        <v>303</v>
      </c>
      <c r="B308" s="164" t="s">
        <v>1357</v>
      </c>
      <c r="C308" s="164" t="s">
        <v>985</v>
      </c>
      <c r="D308" s="164" t="s">
        <v>1442</v>
      </c>
      <c r="E308" s="215" t="s">
        <v>1443</v>
      </c>
      <c r="F308" s="164" t="s">
        <v>28</v>
      </c>
      <c r="G308" s="164" t="s">
        <v>661</v>
      </c>
      <c r="H308" s="215" t="s">
        <v>1444</v>
      </c>
      <c r="I308" s="164" t="s">
        <v>1445</v>
      </c>
      <c r="J308" s="148" t="s">
        <v>1446</v>
      </c>
      <c r="K308" s="147">
        <v>26.6</v>
      </c>
      <c r="L308" s="147" t="s">
        <v>1447</v>
      </c>
      <c r="M308" s="147" t="s">
        <v>1448</v>
      </c>
      <c r="N308" s="165">
        <v>11862</v>
      </c>
      <c r="O308" s="165">
        <v>3000</v>
      </c>
      <c r="P308" s="149">
        <v>0</v>
      </c>
      <c r="Q308" s="149">
        <v>10</v>
      </c>
      <c r="R308" s="149"/>
    </row>
    <row r="309" spans="1:18" s="153" customFormat="1" ht="30" customHeight="1" x14ac:dyDescent="0.3">
      <c r="A309" s="164">
        <f t="shared" si="4"/>
        <v>304</v>
      </c>
      <c r="B309" s="164" t="s">
        <v>1357</v>
      </c>
      <c r="C309" s="215" t="s">
        <v>1449</v>
      </c>
      <c r="D309" s="215" t="s">
        <v>1450</v>
      </c>
      <c r="E309" s="215" t="s">
        <v>1451</v>
      </c>
      <c r="F309" s="215" t="s">
        <v>37</v>
      </c>
      <c r="G309" s="215" t="s">
        <v>260</v>
      </c>
      <c r="H309" s="147" t="s">
        <v>1452</v>
      </c>
      <c r="I309" s="215" t="s">
        <v>1453</v>
      </c>
      <c r="J309" s="148" t="s">
        <v>1454</v>
      </c>
      <c r="K309" s="147" t="s">
        <v>1217</v>
      </c>
      <c r="L309" s="147" t="s">
        <v>671</v>
      </c>
      <c r="M309" s="147" t="s">
        <v>137</v>
      </c>
      <c r="N309" s="165">
        <v>1820</v>
      </c>
      <c r="O309" s="165">
        <v>269</v>
      </c>
      <c r="P309" s="149">
        <v>75</v>
      </c>
      <c r="Q309" s="149">
        <v>100</v>
      </c>
      <c r="R309" s="215"/>
    </row>
    <row r="310" spans="1:18" s="183" customFormat="1" ht="30" customHeight="1" x14ac:dyDescent="0.3">
      <c r="A310" s="164">
        <f t="shared" si="4"/>
        <v>305</v>
      </c>
      <c r="B310" s="147" t="s">
        <v>1357</v>
      </c>
      <c r="C310" s="147" t="s">
        <v>1455</v>
      </c>
      <c r="D310" s="147" t="s">
        <v>1456</v>
      </c>
      <c r="E310" s="147" t="s">
        <v>1457</v>
      </c>
      <c r="F310" s="147" t="s">
        <v>28</v>
      </c>
      <c r="G310" s="147" t="s">
        <v>1458</v>
      </c>
      <c r="H310" s="147" t="s">
        <v>1459</v>
      </c>
      <c r="I310" s="147" t="s">
        <v>1460</v>
      </c>
      <c r="J310" s="151" t="s">
        <v>1461</v>
      </c>
      <c r="K310" s="147" t="s">
        <v>42</v>
      </c>
      <c r="L310" s="147"/>
      <c r="M310" s="147"/>
      <c r="N310" s="181">
        <v>500</v>
      </c>
      <c r="O310" s="181">
        <v>500</v>
      </c>
      <c r="P310" s="182"/>
      <c r="Q310" s="182">
        <v>100</v>
      </c>
      <c r="R310" s="147"/>
    </row>
    <row r="311" spans="1:18" s="183" customFormat="1" ht="29.25" customHeight="1" x14ac:dyDescent="0.3">
      <c r="A311" s="164">
        <f t="shared" si="4"/>
        <v>306</v>
      </c>
      <c r="B311" s="147" t="s">
        <v>1357</v>
      </c>
      <c r="C311" s="147" t="s">
        <v>1455</v>
      </c>
      <c r="D311" s="147" t="s">
        <v>1456</v>
      </c>
      <c r="E311" s="147" t="s">
        <v>1457</v>
      </c>
      <c r="F311" s="147" t="s">
        <v>28</v>
      </c>
      <c r="G311" s="147" t="s">
        <v>1458</v>
      </c>
      <c r="H311" s="147" t="s">
        <v>1462</v>
      </c>
      <c r="I311" s="147" t="s">
        <v>1463</v>
      </c>
      <c r="J311" s="151" t="s">
        <v>1464</v>
      </c>
      <c r="K311" s="147" t="s">
        <v>42</v>
      </c>
      <c r="L311" s="147"/>
      <c r="M311" s="147"/>
      <c r="N311" s="181">
        <v>13000</v>
      </c>
      <c r="O311" s="181">
        <v>600</v>
      </c>
      <c r="P311" s="182"/>
      <c r="Q311" s="182">
        <v>40</v>
      </c>
      <c r="R311" s="147"/>
    </row>
    <row r="312" spans="1:18" s="153" customFormat="1" ht="30" customHeight="1" x14ac:dyDescent="0.3">
      <c r="A312" s="164">
        <f t="shared" si="4"/>
        <v>307</v>
      </c>
      <c r="B312" s="164" t="s">
        <v>1357</v>
      </c>
      <c r="C312" s="215" t="s">
        <v>91</v>
      </c>
      <c r="D312" s="215" t="s">
        <v>1465</v>
      </c>
      <c r="E312" s="215" t="s">
        <v>1466</v>
      </c>
      <c r="F312" s="215" t="s">
        <v>37</v>
      </c>
      <c r="G312" s="215" t="s">
        <v>93</v>
      </c>
      <c r="H312" s="147" t="s">
        <v>1467</v>
      </c>
      <c r="I312" s="164" t="s">
        <v>1468</v>
      </c>
      <c r="J312" s="151" t="s">
        <v>1469</v>
      </c>
      <c r="K312" s="147" t="s">
        <v>1217</v>
      </c>
      <c r="L312" s="147">
        <v>2026.1</v>
      </c>
      <c r="M312" s="147" t="s">
        <v>1470</v>
      </c>
      <c r="N312" s="165">
        <v>900</v>
      </c>
      <c r="O312" s="165">
        <v>500</v>
      </c>
      <c r="P312" s="149">
        <v>20</v>
      </c>
      <c r="Q312" s="149">
        <v>100</v>
      </c>
      <c r="R312" s="146"/>
    </row>
    <row r="313" spans="1:18" s="153" customFormat="1" ht="30" customHeight="1" x14ac:dyDescent="0.3">
      <c r="A313" s="164">
        <f t="shared" si="4"/>
        <v>308</v>
      </c>
      <c r="B313" s="164" t="s">
        <v>1357</v>
      </c>
      <c r="C313" s="215" t="s">
        <v>91</v>
      </c>
      <c r="D313" s="215" t="s">
        <v>1465</v>
      </c>
      <c r="E313" s="215" t="s">
        <v>1471</v>
      </c>
      <c r="F313" s="215" t="s">
        <v>37</v>
      </c>
      <c r="G313" s="215" t="s">
        <v>93</v>
      </c>
      <c r="H313" s="147" t="s">
        <v>1472</v>
      </c>
      <c r="I313" s="164" t="s">
        <v>1468</v>
      </c>
      <c r="J313" s="151" t="s">
        <v>1473</v>
      </c>
      <c r="K313" s="147" t="s">
        <v>1217</v>
      </c>
      <c r="L313" s="147">
        <v>2026.1</v>
      </c>
      <c r="M313" s="147">
        <v>2027.12</v>
      </c>
      <c r="N313" s="165">
        <v>7900</v>
      </c>
      <c r="O313" s="165">
        <v>800</v>
      </c>
      <c r="P313" s="149">
        <v>40</v>
      </c>
      <c r="Q313" s="149">
        <v>60</v>
      </c>
      <c r="R313" s="215"/>
    </row>
    <row r="314" spans="1:18" s="153" customFormat="1" ht="30" customHeight="1" x14ac:dyDescent="0.3">
      <c r="A314" s="164">
        <f t="shared" si="4"/>
        <v>309</v>
      </c>
      <c r="B314" s="164" t="s">
        <v>1357</v>
      </c>
      <c r="C314" s="164" t="s">
        <v>91</v>
      </c>
      <c r="D314" s="164" t="s">
        <v>1474</v>
      </c>
      <c r="E314" s="164" t="s">
        <v>1475</v>
      </c>
      <c r="F314" s="164" t="s">
        <v>37</v>
      </c>
      <c r="G314" s="164" t="s">
        <v>93</v>
      </c>
      <c r="H314" s="168" t="s">
        <v>1476</v>
      </c>
      <c r="I314" s="164" t="s">
        <v>1477</v>
      </c>
      <c r="J314" s="167" t="s">
        <v>1478</v>
      </c>
      <c r="K314" s="168" t="s">
        <v>1479</v>
      </c>
      <c r="L314" s="168">
        <v>2025.12</v>
      </c>
      <c r="M314" s="168">
        <v>2026.08</v>
      </c>
      <c r="N314" s="169">
        <v>965</v>
      </c>
      <c r="O314" s="169">
        <v>500</v>
      </c>
      <c r="P314" s="171">
        <v>35</v>
      </c>
      <c r="Q314" s="171">
        <v>100</v>
      </c>
      <c r="R314" s="164"/>
    </row>
    <row r="315" spans="1:18" s="153" customFormat="1" ht="30" customHeight="1" x14ac:dyDescent="0.3">
      <c r="A315" s="164">
        <f t="shared" si="4"/>
        <v>310</v>
      </c>
      <c r="B315" s="164" t="s">
        <v>1357</v>
      </c>
      <c r="C315" s="215" t="s">
        <v>91</v>
      </c>
      <c r="D315" s="215" t="s">
        <v>1480</v>
      </c>
      <c r="E315" s="215" t="s">
        <v>1481</v>
      </c>
      <c r="F315" s="215" t="s">
        <v>28</v>
      </c>
      <c r="G315" s="215" t="s">
        <v>93</v>
      </c>
      <c r="H315" s="147" t="s">
        <v>1482</v>
      </c>
      <c r="I315" s="164" t="s">
        <v>1483</v>
      </c>
      <c r="J315" s="151" t="s">
        <v>1484</v>
      </c>
      <c r="K315" s="147" t="s">
        <v>344</v>
      </c>
      <c r="L315" s="147" t="s">
        <v>841</v>
      </c>
      <c r="M315" s="147" t="s">
        <v>1485</v>
      </c>
      <c r="N315" s="165">
        <v>438</v>
      </c>
      <c r="O315" s="165">
        <v>438</v>
      </c>
      <c r="P315" s="149">
        <v>0</v>
      </c>
      <c r="Q315" s="149">
        <v>100</v>
      </c>
      <c r="R315" s="215"/>
    </row>
    <row r="316" spans="1:18" s="153" customFormat="1" ht="30" customHeight="1" x14ac:dyDescent="0.3">
      <c r="A316" s="164">
        <f t="shared" si="4"/>
        <v>311</v>
      </c>
      <c r="B316" s="164" t="s">
        <v>1357</v>
      </c>
      <c r="C316" s="215" t="s">
        <v>91</v>
      </c>
      <c r="D316" s="215" t="s">
        <v>1480</v>
      </c>
      <c r="E316" s="215" t="s">
        <v>1481</v>
      </c>
      <c r="F316" s="215" t="s">
        <v>28</v>
      </c>
      <c r="G316" s="215" t="s">
        <v>93</v>
      </c>
      <c r="H316" s="147" t="s">
        <v>1486</v>
      </c>
      <c r="I316" s="215" t="s">
        <v>1487</v>
      </c>
      <c r="J316" s="148" t="s">
        <v>1488</v>
      </c>
      <c r="K316" s="147" t="s">
        <v>344</v>
      </c>
      <c r="L316" s="147" t="s">
        <v>841</v>
      </c>
      <c r="M316" s="147" t="s">
        <v>1485</v>
      </c>
      <c r="N316" s="165">
        <v>351</v>
      </c>
      <c r="O316" s="165">
        <v>351</v>
      </c>
      <c r="P316" s="149">
        <v>0</v>
      </c>
      <c r="Q316" s="149">
        <v>100</v>
      </c>
      <c r="R316" s="215"/>
    </row>
    <row r="317" spans="1:18" s="153" customFormat="1" ht="30.75" customHeight="1" x14ac:dyDescent="0.3">
      <c r="A317" s="164">
        <f t="shared" si="4"/>
        <v>312</v>
      </c>
      <c r="B317" s="164" t="s">
        <v>1357</v>
      </c>
      <c r="C317" s="215" t="s">
        <v>91</v>
      </c>
      <c r="D317" s="215" t="s">
        <v>1490</v>
      </c>
      <c r="E317" s="215" t="s">
        <v>1491</v>
      </c>
      <c r="F317" s="215" t="s">
        <v>28</v>
      </c>
      <c r="G317" s="215" t="s">
        <v>93</v>
      </c>
      <c r="H317" s="147" t="s">
        <v>1492</v>
      </c>
      <c r="I317" s="215" t="s">
        <v>1493</v>
      </c>
      <c r="J317" s="215" t="s">
        <v>1494</v>
      </c>
      <c r="K317" s="147" t="s">
        <v>1217</v>
      </c>
      <c r="L317" s="147">
        <v>2026.2</v>
      </c>
      <c r="M317" s="147">
        <v>2026.7</v>
      </c>
      <c r="N317" s="179">
        <v>750</v>
      </c>
      <c r="O317" s="179">
        <v>350</v>
      </c>
      <c r="P317" s="149">
        <v>0</v>
      </c>
      <c r="Q317" s="149">
        <v>100</v>
      </c>
      <c r="R317" s="215"/>
    </row>
    <row r="318" spans="1:18" s="153" customFormat="1" ht="30.75" customHeight="1" x14ac:dyDescent="0.3">
      <c r="A318" s="164">
        <f t="shared" si="4"/>
        <v>313</v>
      </c>
      <c r="B318" s="215" t="s">
        <v>1357</v>
      </c>
      <c r="C318" s="215" t="s">
        <v>91</v>
      </c>
      <c r="D318" s="215" t="s">
        <v>1495</v>
      </c>
      <c r="E318" s="215" t="s">
        <v>1496</v>
      </c>
      <c r="F318" s="215" t="s">
        <v>28</v>
      </c>
      <c r="G318" s="215" t="s">
        <v>93</v>
      </c>
      <c r="H318" s="147" t="s">
        <v>1497</v>
      </c>
      <c r="I318" s="215" t="s">
        <v>1498</v>
      </c>
      <c r="J318" s="215" t="s">
        <v>591</v>
      </c>
      <c r="K318" s="147" t="s">
        <v>1217</v>
      </c>
      <c r="L318" s="147" t="s">
        <v>1499</v>
      </c>
      <c r="M318" s="147" t="s">
        <v>1500</v>
      </c>
      <c r="N318" s="179">
        <v>750</v>
      </c>
      <c r="O318" s="179">
        <v>250</v>
      </c>
      <c r="P318" s="149">
        <v>0</v>
      </c>
      <c r="Q318" s="149">
        <v>100</v>
      </c>
      <c r="R318" s="215"/>
    </row>
    <row r="319" spans="1:18" s="153" customFormat="1" ht="30.75" customHeight="1" x14ac:dyDescent="0.3">
      <c r="A319" s="164">
        <f t="shared" si="4"/>
        <v>314</v>
      </c>
      <c r="B319" s="215" t="s">
        <v>1357</v>
      </c>
      <c r="C319" s="215" t="s">
        <v>91</v>
      </c>
      <c r="D319" s="215" t="s">
        <v>1495</v>
      </c>
      <c r="E319" s="215" t="s">
        <v>1496</v>
      </c>
      <c r="F319" s="215" t="s">
        <v>28</v>
      </c>
      <c r="G319" s="215" t="s">
        <v>93</v>
      </c>
      <c r="H319" s="147" t="s">
        <v>1501</v>
      </c>
      <c r="I319" s="215" t="s">
        <v>1502</v>
      </c>
      <c r="J319" s="215" t="s">
        <v>1503</v>
      </c>
      <c r="K319" s="147" t="s">
        <v>1217</v>
      </c>
      <c r="L319" s="147" t="s">
        <v>1499</v>
      </c>
      <c r="M319" s="147" t="s">
        <v>1504</v>
      </c>
      <c r="N319" s="179">
        <v>300</v>
      </c>
      <c r="O319" s="179">
        <v>300</v>
      </c>
      <c r="P319" s="149">
        <v>0</v>
      </c>
      <c r="Q319" s="149">
        <v>100</v>
      </c>
      <c r="R319" s="215"/>
    </row>
    <row r="320" spans="1:18" s="153" customFormat="1" ht="30.75" customHeight="1" x14ac:dyDescent="0.3">
      <c r="A320" s="164">
        <f t="shared" si="4"/>
        <v>315</v>
      </c>
      <c r="B320" s="164" t="s">
        <v>1357</v>
      </c>
      <c r="C320" s="215" t="s">
        <v>91</v>
      </c>
      <c r="D320" s="215" t="s">
        <v>1505</v>
      </c>
      <c r="E320" s="215" t="s">
        <v>1506</v>
      </c>
      <c r="F320" s="215" t="s">
        <v>28</v>
      </c>
      <c r="G320" s="215" t="s">
        <v>93</v>
      </c>
      <c r="H320" s="147" t="s">
        <v>1507</v>
      </c>
      <c r="I320" s="215" t="s">
        <v>1508</v>
      </c>
      <c r="J320" s="215" t="s">
        <v>1509</v>
      </c>
      <c r="K320" s="147" t="s">
        <v>1217</v>
      </c>
      <c r="L320" s="147" t="s">
        <v>1499</v>
      </c>
      <c r="M320" s="147" t="s">
        <v>1504</v>
      </c>
      <c r="N320" s="179">
        <v>150</v>
      </c>
      <c r="O320" s="179">
        <v>150</v>
      </c>
      <c r="P320" s="215">
        <v>0</v>
      </c>
      <c r="Q320" s="215">
        <v>100</v>
      </c>
      <c r="R320" s="215"/>
    </row>
    <row r="321" spans="1:18" s="153" customFormat="1" ht="30.75" customHeight="1" x14ac:dyDescent="0.3">
      <c r="A321" s="164">
        <f t="shared" si="4"/>
        <v>316</v>
      </c>
      <c r="B321" s="215" t="s">
        <v>1357</v>
      </c>
      <c r="C321" s="215" t="s">
        <v>91</v>
      </c>
      <c r="D321" s="215" t="s">
        <v>1490</v>
      </c>
      <c r="E321" s="215" t="s">
        <v>1491</v>
      </c>
      <c r="F321" s="215" t="s">
        <v>28</v>
      </c>
      <c r="G321" s="215" t="s">
        <v>93</v>
      </c>
      <c r="H321" s="147" t="s">
        <v>1510</v>
      </c>
      <c r="I321" s="215" t="s">
        <v>1406</v>
      </c>
      <c r="J321" s="215" t="s">
        <v>1511</v>
      </c>
      <c r="K321" s="147" t="s">
        <v>1217</v>
      </c>
      <c r="L321" s="147" t="s">
        <v>1499</v>
      </c>
      <c r="M321" s="147" t="s">
        <v>1512</v>
      </c>
      <c r="N321" s="179">
        <v>100</v>
      </c>
      <c r="O321" s="179">
        <v>100</v>
      </c>
      <c r="P321" s="215">
        <v>0</v>
      </c>
      <c r="Q321" s="215">
        <v>100</v>
      </c>
      <c r="R321" s="215"/>
    </row>
    <row r="322" spans="1:18" s="153" customFormat="1" ht="30.75" customHeight="1" x14ac:dyDescent="0.3">
      <c r="A322" s="164">
        <f t="shared" si="4"/>
        <v>317</v>
      </c>
      <c r="B322" s="215" t="s">
        <v>1357</v>
      </c>
      <c r="C322" s="215" t="s">
        <v>91</v>
      </c>
      <c r="D322" s="215" t="s">
        <v>1505</v>
      </c>
      <c r="E322" s="215" t="s">
        <v>1513</v>
      </c>
      <c r="F322" s="215" t="s">
        <v>28</v>
      </c>
      <c r="G322" s="215" t="s">
        <v>93</v>
      </c>
      <c r="H322" s="147" t="s">
        <v>1514</v>
      </c>
      <c r="I322" s="215" t="s">
        <v>1515</v>
      </c>
      <c r="J322" s="215" t="s">
        <v>1516</v>
      </c>
      <c r="K322" s="147" t="s">
        <v>1217</v>
      </c>
      <c r="L322" s="147" t="s">
        <v>1504</v>
      </c>
      <c r="M322" s="147" t="s">
        <v>1517</v>
      </c>
      <c r="N322" s="179">
        <v>150</v>
      </c>
      <c r="O322" s="179">
        <v>150</v>
      </c>
      <c r="P322" s="215">
        <v>0</v>
      </c>
      <c r="Q322" s="215">
        <v>100</v>
      </c>
      <c r="R322" s="215"/>
    </row>
    <row r="323" spans="1:18" s="153" customFormat="1" ht="30.75" customHeight="1" x14ac:dyDescent="0.3">
      <c r="A323" s="164">
        <f t="shared" si="4"/>
        <v>318</v>
      </c>
      <c r="B323" s="215" t="s">
        <v>1357</v>
      </c>
      <c r="C323" s="215" t="s">
        <v>91</v>
      </c>
      <c r="D323" s="215" t="s">
        <v>1518</v>
      </c>
      <c r="E323" s="215" t="s">
        <v>1519</v>
      </c>
      <c r="F323" s="215" t="s">
        <v>37</v>
      </c>
      <c r="G323" s="215" t="s">
        <v>93</v>
      </c>
      <c r="H323" s="147" t="s">
        <v>1522</v>
      </c>
      <c r="I323" s="215" t="s">
        <v>1523</v>
      </c>
      <c r="J323" s="215" t="s">
        <v>1524</v>
      </c>
      <c r="K323" s="147" t="s">
        <v>364</v>
      </c>
      <c r="L323" s="147" t="s">
        <v>842</v>
      </c>
      <c r="M323" s="147" t="s">
        <v>1500</v>
      </c>
      <c r="N323" s="179">
        <v>1450</v>
      </c>
      <c r="O323" s="179">
        <v>400</v>
      </c>
      <c r="P323" s="149">
        <v>60</v>
      </c>
      <c r="Q323" s="149">
        <v>100</v>
      </c>
      <c r="R323" s="215"/>
    </row>
    <row r="324" spans="1:18" s="153" customFormat="1" ht="30.75" customHeight="1" x14ac:dyDescent="0.3">
      <c r="A324" s="164">
        <f t="shared" si="4"/>
        <v>319</v>
      </c>
      <c r="B324" s="215" t="s">
        <v>1357</v>
      </c>
      <c r="C324" s="215" t="s">
        <v>1526</v>
      </c>
      <c r="D324" s="215" t="s">
        <v>1527</v>
      </c>
      <c r="E324" s="215" t="s">
        <v>1528</v>
      </c>
      <c r="F324" s="215" t="s">
        <v>28</v>
      </c>
      <c r="G324" s="215" t="s">
        <v>981</v>
      </c>
      <c r="H324" s="215" t="s">
        <v>1529</v>
      </c>
      <c r="I324" s="215" t="s">
        <v>1530</v>
      </c>
      <c r="J324" s="215" t="s">
        <v>1531</v>
      </c>
      <c r="K324" s="147" t="s">
        <v>277</v>
      </c>
      <c r="L324" s="147" t="s">
        <v>277</v>
      </c>
      <c r="M324" s="147" t="s">
        <v>1532</v>
      </c>
      <c r="N324" s="165">
        <v>180</v>
      </c>
      <c r="O324" s="165">
        <v>180</v>
      </c>
      <c r="P324" s="149">
        <v>0</v>
      </c>
      <c r="Q324" s="149">
        <v>100</v>
      </c>
      <c r="R324" s="215"/>
    </row>
    <row r="325" spans="1:18" s="153" customFormat="1" ht="30" customHeight="1" x14ac:dyDescent="0.3">
      <c r="A325" s="164">
        <f t="shared" si="4"/>
        <v>320</v>
      </c>
      <c r="B325" s="215" t="s">
        <v>1357</v>
      </c>
      <c r="C325" s="215" t="s">
        <v>1526</v>
      </c>
      <c r="D325" s="215" t="s">
        <v>1527</v>
      </c>
      <c r="E325" s="215" t="s">
        <v>1528</v>
      </c>
      <c r="F325" s="215" t="s">
        <v>28</v>
      </c>
      <c r="G325" s="215" t="s">
        <v>981</v>
      </c>
      <c r="H325" s="215" t="s">
        <v>1533</v>
      </c>
      <c r="I325" s="215" t="s">
        <v>1534</v>
      </c>
      <c r="J325" s="215" t="s">
        <v>1531</v>
      </c>
      <c r="K325" s="147" t="s">
        <v>277</v>
      </c>
      <c r="L325" s="147" t="s">
        <v>277</v>
      </c>
      <c r="M325" s="147" t="s">
        <v>1532</v>
      </c>
      <c r="N325" s="165">
        <v>180</v>
      </c>
      <c r="O325" s="165">
        <v>180</v>
      </c>
      <c r="P325" s="149">
        <v>0</v>
      </c>
      <c r="Q325" s="149">
        <v>100</v>
      </c>
      <c r="R325" s="215"/>
    </row>
    <row r="326" spans="1:18" s="153" customFormat="1" ht="30" customHeight="1" x14ac:dyDescent="0.3">
      <c r="A326" s="164">
        <f t="shared" ref="A326:A389" si="5">ROW()-5</f>
        <v>321</v>
      </c>
      <c r="B326" s="215" t="s">
        <v>1357</v>
      </c>
      <c r="C326" s="215" t="s">
        <v>1526</v>
      </c>
      <c r="D326" s="215" t="s">
        <v>1527</v>
      </c>
      <c r="E326" s="215" t="s">
        <v>1528</v>
      </c>
      <c r="F326" s="215" t="s">
        <v>28</v>
      </c>
      <c r="G326" s="215" t="s">
        <v>981</v>
      </c>
      <c r="H326" s="215" t="s">
        <v>1535</v>
      </c>
      <c r="I326" s="215" t="s">
        <v>1536</v>
      </c>
      <c r="J326" s="215" t="s">
        <v>1537</v>
      </c>
      <c r="K326" s="147" t="s">
        <v>264</v>
      </c>
      <c r="L326" s="147" t="s">
        <v>264</v>
      </c>
      <c r="M326" s="147" t="s">
        <v>73</v>
      </c>
      <c r="N326" s="165">
        <v>150</v>
      </c>
      <c r="O326" s="165">
        <v>150</v>
      </c>
      <c r="P326" s="149">
        <v>0</v>
      </c>
      <c r="Q326" s="149">
        <v>100</v>
      </c>
      <c r="R326" s="215"/>
    </row>
    <row r="327" spans="1:18" s="153" customFormat="1" ht="30" customHeight="1" x14ac:dyDescent="0.3">
      <c r="A327" s="164">
        <f t="shared" si="5"/>
        <v>322</v>
      </c>
      <c r="B327" s="215" t="s">
        <v>1366</v>
      </c>
      <c r="C327" s="215" t="s">
        <v>1538</v>
      </c>
      <c r="D327" s="215" t="s">
        <v>1539</v>
      </c>
      <c r="E327" s="215" t="s">
        <v>1540</v>
      </c>
      <c r="F327" s="215" t="s">
        <v>312</v>
      </c>
      <c r="G327" s="215" t="s">
        <v>1541</v>
      </c>
      <c r="H327" s="215" t="s">
        <v>1542</v>
      </c>
      <c r="I327" s="215" t="s">
        <v>1543</v>
      </c>
      <c r="J327" s="215" t="s">
        <v>1544</v>
      </c>
      <c r="K327" s="147" t="s">
        <v>290</v>
      </c>
      <c r="L327" s="147" t="s">
        <v>1545</v>
      </c>
      <c r="M327" s="147" t="s">
        <v>1546</v>
      </c>
      <c r="N327" s="165">
        <v>100</v>
      </c>
      <c r="O327" s="165">
        <v>100</v>
      </c>
      <c r="P327" s="149">
        <v>0</v>
      </c>
      <c r="Q327" s="149">
        <v>100</v>
      </c>
      <c r="R327" s="215"/>
    </row>
    <row r="328" spans="1:18" s="153" customFormat="1" ht="30" customHeight="1" x14ac:dyDescent="0.3">
      <c r="A328" s="164">
        <f t="shared" si="5"/>
        <v>323</v>
      </c>
      <c r="B328" s="215" t="s">
        <v>1366</v>
      </c>
      <c r="C328" s="215" t="s">
        <v>1538</v>
      </c>
      <c r="D328" s="215" t="s">
        <v>1539</v>
      </c>
      <c r="E328" s="215" t="s">
        <v>1540</v>
      </c>
      <c r="F328" s="215" t="s">
        <v>312</v>
      </c>
      <c r="G328" s="215" t="s">
        <v>1541</v>
      </c>
      <c r="H328" s="215" t="s">
        <v>1547</v>
      </c>
      <c r="I328" s="215" t="s">
        <v>1548</v>
      </c>
      <c r="J328" s="215" t="s">
        <v>1549</v>
      </c>
      <c r="K328" s="147" t="s">
        <v>290</v>
      </c>
      <c r="L328" s="147" t="s">
        <v>1545</v>
      </c>
      <c r="M328" s="147" t="s">
        <v>1550</v>
      </c>
      <c r="N328" s="165">
        <v>200</v>
      </c>
      <c r="O328" s="165">
        <v>200</v>
      </c>
      <c r="P328" s="149">
        <v>0</v>
      </c>
      <c r="Q328" s="149">
        <v>100</v>
      </c>
      <c r="R328" s="215"/>
    </row>
    <row r="329" spans="1:18" s="153" customFormat="1" ht="30" customHeight="1" x14ac:dyDescent="0.3">
      <c r="A329" s="164">
        <f t="shared" si="5"/>
        <v>324</v>
      </c>
      <c r="B329" s="215" t="s">
        <v>1366</v>
      </c>
      <c r="C329" s="215" t="s">
        <v>1538</v>
      </c>
      <c r="D329" s="215" t="s">
        <v>1551</v>
      </c>
      <c r="E329" s="215" t="s">
        <v>1552</v>
      </c>
      <c r="F329" s="215" t="s">
        <v>312</v>
      </c>
      <c r="G329" s="215" t="s">
        <v>1181</v>
      </c>
      <c r="H329" s="215" t="s">
        <v>1553</v>
      </c>
      <c r="I329" s="215" t="s">
        <v>1554</v>
      </c>
      <c r="J329" s="215" t="s">
        <v>1555</v>
      </c>
      <c r="K329" s="147" t="s">
        <v>1556</v>
      </c>
      <c r="L329" s="147" t="s">
        <v>1557</v>
      </c>
      <c r="M329" s="147">
        <v>2026.07</v>
      </c>
      <c r="N329" s="165">
        <v>298</v>
      </c>
      <c r="O329" s="165">
        <v>298</v>
      </c>
      <c r="P329" s="149">
        <v>0</v>
      </c>
      <c r="Q329" s="215">
        <v>100</v>
      </c>
      <c r="R329" s="215"/>
    </row>
    <row r="330" spans="1:18" s="153" customFormat="1" ht="30" customHeight="1" x14ac:dyDescent="0.3">
      <c r="A330" s="164">
        <f t="shared" si="5"/>
        <v>325</v>
      </c>
      <c r="B330" s="215" t="s">
        <v>1366</v>
      </c>
      <c r="C330" s="215" t="s">
        <v>1538</v>
      </c>
      <c r="D330" s="215" t="s">
        <v>1551</v>
      </c>
      <c r="E330" s="215" t="s">
        <v>1552</v>
      </c>
      <c r="F330" s="215" t="s">
        <v>312</v>
      </c>
      <c r="G330" s="215" t="s">
        <v>1181</v>
      </c>
      <c r="H330" s="215" t="s">
        <v>1558</v>
      </c>
      <c r="I330" s="215" t="s">
        <v>1559</v>
      </c>
      <c r="J330" s="215" t="s">
        <v>1560</v>
      </c>
      <c r="K330" s="147" t="s">
        <v>1556</v>
      </c>
      <c r="L330" s="147" t="s">
        <v>1557</v>
      </c>
      <c r="M330" s="147">
        <v>2026.07</v>
      </c>
      <c r="N330" s="165">
        <v>310</v>
      </c>
      <c r="O330" s="165">
        <v>310</v>
      </c>
      <c r="P330" s="149">
        <v>0</v>
      </c>
      <c r="Q330" s="215">
        <v>100</v>
      </c>
      <c r="R330" s="215"/>
    </row>
    <row r="331" spans="1:18" s="153" customFormat="1" ht="30" customHeight="1" x14ac:dyDescent="0.3">
      <c r="A331" s="164">
        <f t="shared" si="5"/>
        <v>326</v>
      </c>
      <c r="B331" s="215" t="s">
        <v>1366</v>
      </c>
      <c r="C331" s="215" t="s">
        <v>1538</v>
      </c>
      <c r="D331" s="215" t="s">
        <v>1551</v>
      </c>
      <c r="E331" s="215" t="s">
        <v>1552</v>
      </c>
      <c r="F331" s="215" t="s">
        <v>312</v>
      </c>
      <c r="G331" s="215" t="s">
        <v>1181</v>
      </c>
      <c r="H331" s="215" t="s">
        <v>1561</v>
      </c>
      <c r="I331" s="215" t="s">
        <v>1562</v>
      </c>
      <c r="J331" s="215" t="s">
        <v>1563</v>
      </c>
      <c r="K331" s="147" t="s">
        <v>1556</v>
      </c>
      <c r="L331" s="147" t="s">
        <v>1557</v>
      </c>
      <c r="M331" s="147">
        <v>2026.07</v>
      </c>
      <c r="N331" s="165">
        <v>320</v>
      </c>
      <c r="O331" s="165">
        <v>320</v>
      </c>
      <c r="P331" s="149">
        <v>0</v>
      </c>
      <c r="Q331" s="215">
        <v>100</v>
      </c>
      <c r="R331" s="215"/>
    </row>
    <row r="332" spans="1:18" s="153" customFormat="1" ht="30" customHeight="1" x14ac:dyDescent="0.3">
      <c r="A332" s="164">
        <f t="shared" si="5"/>
        <v>327</v>
      </c>
      <c r="B332" s="215" t="s">
        <v>1366</v>
      </c>
      <c r="C332" s="215" t="s">
        <v>1538</v>
      </c>
      <c r="D332" s="215" t="s">
        <v>1551</v>
      </c>
      <c r="E332" s="215" t="s">
        <v>1552</v>
      </c>
      <c r="F332" s="215" t="s">
        <v>312</v>
      </c>
      <c r="G332" s="215" t="s">
        <v>1181</v>
      </c>
      <c r="H332" s="215" t="s">
        <v>1564</v>
      </c>
      <c r="I332" s="215" t="s">
        <v>1565</v>
      </c>
      <c r="J332" s="215" t="s">
        <v>1566</v>
      </c>
      <c r="K332" s="147" t="s">
        <v>1556</v>
      </c>
      <c r="L332" s="147" t="s">
        <v>1557</v>
      </c>
      <c r="M332" s="147">
        <v>2026.07</v>
      </c>
      <c r="N332" s="165">
        <v>190</v>
      </c>
      <c r="O332" s="165">
        <v>190</v>
      </c>
      <c r="P332" s="149">
        <v>0</v>
      </c>
      <c r="Q332" s="215">
        <v>100</v>
      </c>
      <c r="R332" s="215"/>
    </row>
    <row r="333" spans="1:18" s="153" customFormat="1" ht="30" customHeight="1" x14ac:dyDescent="0.3">
      <c r="A333" s="164">
        <f t="shared" si="5"/>
        <v>328</v>
      </c>
      <c r="B333" s="215" t="s">
        <v>1366</v>
      </c>
      <c r="C333" s="215" t="s">
        <v>1538</v>
      </c>
      <c r="D333" s="215" t="s">
        <v>1551</v>
      </c>
      <c r="E333" s="215" t="s">
        <v>1552</v>
      </c>
      <c r="F333" s="215" t="s">
        <v>312</v>
      </c>
      <c r="G333" s="215" t="s">
        <v>1567</v>
      </c>
      <c r="H333" s="215" t="s">
        <v>1568</v>
      </c>
      <c r="I333" s="215" t="s">
        <v>1569</v>
      </c>
      <c r="J333" s="148" t="s">
        <v>1570</v>
      </c>
      <c r="K333" s="147" t="s">
        <v>1556</v>
      </c>
      <c r="L333" s="147" t="s">
        <v>1557</v>
      </c>
      <c r="M333" s="147">
        <v>2026.06</v>
      </c>
      <c r="N333" s="165">
        <v>210</v>
      </c>
      <c r="O333" s="165">
        <v>210</v>
      </c>
      <c r="P333" s="149">
        <v>0</v>
      </c>
      <c r="Q333" s="215">
        <v>100</v>
      </c>
      <c r="R333" s="215"/>
    </row>
    <row r="334" spans="1:18" s="153" customFormat="1" ht="30" customHeight="1" x14ac:dyDescent="0.3">
      <c r="A334" s="164">
        <f t="shared" si="5"/>
        <v>329</v>
      </c>
      <c r="B334" s="164" t="s">
        <v>1357</v>
      </c>
      <c r="C334" s="164" t="s">
        <v>1571</v>
      </c>
      <c r="D334" s="164" t="s">
        <v>1572</v>
      </c>
      <c r="E334" s="164" t="s">
        <v>1573</v>
      </c>
      <c r="F334" s="164" t="s">
        <v>28</v>
      </c>
      <c r="G334" s="164" t="s">
        <v>93</v>
      </c>
      <c r="H334" s="168" t="s">
        <v>1574</v>
      </c>
      <c r="I334" s="168" t="s">
        <v>1575</v>
      </c>
      <c r="J334" s="167" t="s">
        <v>1576</v>
      </c>
      <c r="K334" s="168" t="s">
        <v>344</v>
      </c>
      <c r="L334" s="168" t="s">
        <v>734</v>
      </c>
      <c r="M334" s="168" t="s">
        <v>1577</v>
      </c>
      <c r="N334" s="169">
        <v>5400</v>
      </c>
      <c r="O334" s="169">
        <v>1000</v>
      </c>
      <c r="P334" s="171">
        <v>0</v>
      </c>
      <c r="Q334" s="171">
        <v>30</v>
      </c>
      <c r="R334" s="164"/>
    </row>
    <row r="335" spans="1:18" s="153" customFormat="1" ht="30" customHeight="1" x14ac:dyDescent="0.3">
      <c r="A335" s="164">
        <f t="shared" si="5"/>
        <v>330</v>
      </c>
      <c r="B335" s="164" t="s">
        <v>1357</v>
      </c>
      <c r="C335" s="164" t="s">
        <v>1571</v>
      </c>
      <c r="D335" s="164" t="s">
        <v>1578</v>
      </c>
      <c r="E335" s="164" t="s">
        <v>1579</v>
      </c>
      <c r="F335" s="164" t="s">
        <v>28</v>
      </c>
      <c r="G335" s="164" t="s">
        <v>260</v>
      </c>
      <c r="H335" s="168" t="s">
        <v>1580</v>
      </c>
      <c r="I335" s="168" t="s">
        <v>1581</v>
      </c>
      <c r="J335" s="167" t="s">
        <v>1582</v>
      </c>
      <c r="K335" s="168" t="s">
        <v>344</v>
      </c>
      <c r="L335" s="168" t="s">
        <v>734</v>
      </c>
      <c r="M335" s="168" t="s">
        <v>685</v>
      </c>
      <c r="N335" s="169">
        <v>1150</v>
      </c>
      <c r="O335" s="169">
        <v>1150</v>
      </c>
      <c r="P335" s="171">
        <v>0</v>
      </c>
      <c r="Q335" s="171">
        <v>100</v>
      </c>
      <c r="R335" s="164"/>
    </row>
    <row r="336" spans="1:18" s="153" customFormat="1" ht="30" customHeight="1" x14ac:dyDescent="0.3">
      <c r="A336" s="164">
        <f t="shared" si="5"/>
        <v>331</v>
      </c>
      <c r="B336" s="164" t="s">
        <v>1357</v>
      </c>
      <c r="C336" s="164" t="s">
        <v>1571</v>
      </c>
      <c r="D336" s="164" t="s">
        <v>1583</v>
      </c>
      <c r="E336" s="164" t="s">
        <v>1584</v>
      </c>
      <c r="F336" s="164" t="s">
        <v>37</v>
      </c>
      <c r="G336" s="164" t="s">
        <v>93</v>
      </c>
      <c r="H336" s="168" t="s">
        <v>1585</v>
      </c>
      <c r="I336" s="164" t="s">
        <v>1586</v>
      </c>
      <c r="J336" s="151" t="s">
        <v>1587</v>
      </c>
      <c r="K336" s="168" t="s">
        <v>1217</v>
      </c>
      <c r="L336" s="168" t="s">
        <v>1588</v>
      </c>
      <c r="M336" s="168" t="s">
        <v>1589</v>
      </c>
      <c r="N336" s="169">
        <v>576</v>
      </c>
      <c r="O336" s="169">
        <v>529</v>
      </c>
      <c r="P336" s="171">
        <v>10</v>
      </c>
      <c r="Q336" s="171">
        <v>100</v>
      </c>
      <c r="R336" s="176" t="s">
        <v>1590</v>
      </c>
    </row>
    <row r="337" spans="1:18" s="153" customFormat="1" ht="30" customHeight="1" x14ac:dyDescent="0.3">
      <c r="A337" s="164">
        <f t="shared" si="5"/>
        <v>332</v>
      </c>
      <c r="B337" s="164" t="s">
        <v>1357</v>
      </c>
      <c r="C337" s="164" t="s">
        <v>1571</v>
      </c>
      <c r="D337" s="164" t="s">
        <v>1583</v>
      </c>
      <c r="E337" s="164" t="s">
        <v>1584</v>
      </c>
      <c r="F337" s="215" t="s">
        <v>37</v>
      </c>
      <c r="G337" s="215" t="s">
        <v>93</v>
      </c>
      <c r="H337" s="147" t="s">
        <v>1591</v>
      </c>
      <c r="I337" s="164" t="s">
        <v>1592</v>
      </c>
      <c r="J337" s="151" t="s">
        <v>1593</v>
      </c>
      <c r="K337" s="168" t="s">
        <v>1217</v>
      </c>
      <c r="L337" s="147" t="s">
        <v>1594</v>
      </c>
      <c r="M337" s="147" t="s">
        <v>1595</v>
      </c>
      <c r="N337" s="165">
        <v>7000</v>
      </c>
      <c r="O337" s="165">
        <v>2000</v>
      </c>
      <c r="P337" s="149">
        <v>50</v>
      </c>
      <c r="Q337" s="149">
        <v>70</v>
      </c>
      <c r="R337" s="176" t="s">
        <v>1596</v>
      </c>
    </row>
    <row r="338" spans="1:18" s="153" customFormat="1" ht="30" customHeight="1" x14ac:dyDescent="0.3">
      <c r="A338" s="164">
        <f t="shared" si="5"/>
        <v>333</v>
      </c>
      <c r="B338" s="164" t="s">
        <v>1357</v>
      </c>
      <c r="C338" s="164" t="s">
        <v>1571</v>
      </c>
      <c r="D338" s="215" t="s">
        <v>1597</v>
      </c>
      <c r="E338" s="215" t="s">
        <v>1598</v>
      </c>
      <c r="F338" s="215" t="s">
        <v>28</v>
      </c>
      <c r="G338" s="215" t="s">
        <v>93</v>
      </c>
      <c r="H338" s="147" t="s">
        <v>1599</v>
      </c>
      <c r="I338" s="215" t="s">
        <v>1600</v>
      </c>
      <c r="J338" s="151" t="s">
        <v>1601</v>
      </c>
      <c r="K338" s="168" t="s">
        <v>42</v>
      </c>
      <c r="L338" s="147"/>
      <c r="M338" s="147"/>
      <c r="N338" s="179">
        <v>430</v>
      </c>
      <c r="O338" s="179">
        <v>150</v>
      </c>
      <c r="P338" s="149" t="s">
        <v>74</v>
      </c>
      <c r="Q338" s="149">
        <v>50</v>
      </c>
      <c r="R338" s="184"/>
    </row>
    <row r="339" spans="1:18" s="153" customFormat="1" ht="30" customHeight="1" x14ac:dyDescent="0.3">
      <c r="A339" s="164">
        <f t="shared" si="5"/>
        <v>334</v>
      </c>
      <c r="B339" s="215" t="s">
        <v>1357</v>
      </c>
      <c r="C339" s="215" t="s">
        <v>1261</v>
      </c>
      <c r="D339" s="215" t="s">
        <v>1602</v>
      </c>
      <c r="E339" s="215" t="s">
        <v>1603</v>
      </c>
      <c r="F339" s="215" t="s">
        <v>28</v>
      </c>
      <c r="G339" s="215" t="s">
        <v>1604</v>
      </c>
      <c r="H339" s="147" t="s">
        <v>1605</v>
      </c>
      <c r="I339" s="215" t="s">
        <v>1606</v>
      </c>
      <c r="J339" s="215" t="s">
        <v>1607</v>
      </c>
      <c r="K339" s="147" t="s">
        <v>42</v>
      </c>
      <c r="L339" s="147"/>
      <c r="M339" s="147"/>
      <c r="N339" s="165">
        <v>2840</v>
      </c>
      <c r="O339" s="165">
        <v>2520</v>
      </c>
      <c r="P339" s="149">
        <v>0</v>
      </c>
      <c r="Q339" s="149">
        <v>80</v>
      </c>
      <c r="R339" s="215"/>
    </row>
    <row r="340" spans="1:18" s="153" customFormat="1" ht="30" customHeight="1" x14ac:dyDescent="0.3">
      <c r="A340" s="164">
        <f t="shared" si="5"/>
        <v>335</v>
      </c>
      <c r="B340" s="215" t="s">
        <v>1357</v>
      </c>
      <c r="C340" s="215" t="s">
        <v>1261</v>
      </c>
      <c r="D340" s="215" t="s">
        <v>1608</v>
      </c>
      <c r="E340" s="215" t="s">
        <v>1609</v>
      </c>
      <c r="F340" s="215" t="s">
        <v>28</v>
      </c>
      <c r="G340" s="215" t="s">
        <v>1610</v>
      </c>
      <c r="H340" s="147" t="s">
        <v>1611</v>
      </c>
      <c r="I340" s="215" t="s">
        <v>1612</v>
      </c>
      <c r="J340" s="215" t="s">
        <v>1613</v>
      </c>
      <c r="K340" s="147" t="s">
        <v>1217</v>
      </c>
      <c r="L340" s="147" t="s">
        <v>1614</v>
      </c>
      <c r="M340" s="147" t="s">
        <v>858</v>
      </c>
      <c r="N340" s="179">
        <v>400</v>
      </c>
      <c r="O340" s="179">
        <v>400</v>
      </c>
      <c r="P340" s="149">
        <v>0</v>
      </c>
      <c r="Q340" s="149">
        <v>100</v>
      </c>
      <c r="R340" s="215"/>
    </row>
    <row r="341" spans="1:18" s="153" customFormat="1" ht="30" customHeight="1" x14ac:dyDescent="0.3">
      <c r="A341" s="164">
        <f t="shared" si="5"/>
        <v>336</v>
      </c>
      <c r="B341" s="215" t="s">
        <v>1357</v>
      </c>
      <c r="C341" s="215" t="s">
        <v>1261</v>
      </c>
      <c r="D341" s="215" t="s">
        <v>1608</v>
      </c>
      <c r="E341" s="215" t="s">
        <v>1609</v>
      </c>
      <c r="F341" s="215" t="s">
        <v>28</v>
      </c>
      <c r="G341" s="215" t="s">
        <v>1610</v>
      </c>
      <c r="H341" s="147" t="s">
        <v>1615</v>
      </c>
      <c r="I341" s="215" t="s">
        <v>1616</v>
      </c>
      <c r="J341" s="215" t="s">
        <v>1617</v>
      </c>
      <c r="K341" s="147" t="s">
        <v>1217</v>
      </c>
      <c r="L341" s="147" t="s">
        <v>1614</v>
      </c>
      <c r="M341" s="147" t="s">
        <v>858</v>
      </c>
      <c r="N341" s="179">
        <v>300</v>
      </c>
      <c r="O341" s="179">
        <v>300</v>
      </c>
      <c r="P341" s="149">
        <v>0</v>
      </c>
      <c r="Q341" s="149">
        <v>100</v>
      </c>
      <c r="R341" s="215"/>
    </row>
    <row r="342" spans="1:18" s="153" customFormat="1" ht="30" customHeight="1" x14ac:dyDescent="0.3">
      <c r="A342" s="164">
        <f t="shared" si="5"/>
        <v>337</v>
      </c>
      <c r="B342" s="215" t="s">
        <v>1357</v>
      </c>
      <c r="C342" s="215" t="s">
        <v>1261</v>
      </c>
      <c r="D342" s="215" t="s">
        <v>1608</v>
      </c>
      <c r="E342" s="215" t="s">
        <v>1609</v>
      </c>
      <c r="F342" s="215" t="s">
        <v>28</v>
      </c>
      <c r="G342" s="215" t="s">
        <v>1610</v>
      </c>
      <c r="H342" s="147" t="s">
        <v>1618</v>
      </c>
      <c r="I342" s="215" t="s">
        <v>1619</v>
      </c>
      <c r="J342" s="215" t="s">
        <v>1620</v>
      </c>
      <c r="K342" s="147" t="s">
        <v>1217</v>
      </c>
      <c r="L342" s="147" t="s">
        <v>1614</v>
      </c>
      <c r="M342" s="147" t="s">
        <v>858</v>
      </c>
      <c r="N342" s="179">
        <v>300</v>
      </c>
      <c r="O342" s="179">
        <v>300</v>
      </c>
      <c r="P342" s="149">
        <v>0</v>
      </c>
      <c r="Q342" s="149">
        <v>100</v>
      </c>
      <c r="R342" s="215"/>
    </row>
    <row r="343" spans="1:18" s="153" customFormat="1" ht="30" customHeight="1" x14ac:dyDescent="0.3">
      <c r="A343" s="164">
        <f t="shared" si="5"/>
        <v>338</v>
      </c>
      <c r="B343" s="215" t="s">
        <v>1357</v>
      </c>
      <c r="C343" s="215" t="s">
        <v>1261</v>
      </c>
      <c r="D343" s="215" t="s">
        <v>1621</v>
      </c>
      <c r="E343" s="215" t="s">
        <v>1622</v>
      </c>
      <c r="F343" s="215" t="s">
        <v>28</v>
      </c>
      <c r="G343" s="215" t="s">
        <v>1623</v>
      </c>
      <c r="H343" s="147" t="s">
        <v>1624</v>
      </c>
      <c r="I343" s="215" t="s">
        <v>1625</v>
      </c>
      <c r="J343" s="215" t="s">
        <v>1626</v>
      </c>
      <c r="K343" s="147" t="s">
        <v>1217</v>
      </c>
      <c r="L343" s="147" t="s">
        <v>1614</v>
      </c>
      <c r="M343" s="147" t="s">
        <v>858</v>
      </c>
      <c r="N343" s="179">
        <v>420</v>
      </c>
      <c r="O343" s="179">
        <v>420</v>
      </c>
      <c r="P343" s="149">
        <v>0</v>
      </c>
      <c r="Q343" s="149">
        <v>100</v>
      </c>
      <c r="R343" s="215"/>
    </row>
    <row r="344" spans="1:18" s="153" customFormat="1" ht="30" customHeight="1" x14ac:dyDescent="0.3">
      <c r="A344" s="164">
        <f t="shared" si="5"/>
        <v>339</v>
      </c>
      <c r="B344" s="215" t="s">
        <v>1357</v>
      </c>
      <c r="C344" s="215" t="s">
        <v>1261</v>
      </c>
      <c r="D344" s="215" t="s">
        <v>1621</v>
      </c>
      <c r="E344" s="215" t="s">
        <v>1622</v>
      </c>
      <c r="F344" s="215" t="s">
        <v>28</v>
      </c>
      <c r="G344" s="215" t="s">
        <v>1623</v>
      </c>
      <c r="H344" s="147" t="s">
        <v>1627</v>
      </c>
      <c r="I344" s="215" t="s">
        <v>1628</v>
      </c>
      <c r="J344" s="215" t="s">
        <v>1626</v>
      </c>
      <c r="K344" s="147" t="s">
        <v>1217</v>
      </c>
      <c r="L344" s="147" t="s">
        <v>1614</v>
      </c>
      <c r="M344" s="147" t="s">
        <v>858</v>
      </c>
      <c r="N344" s="179">
        <v>360</v>
      </c>
      <c r="O344" s="179">
        <v>360</v>
      </c>
      <c r="P344" s="149">
        <v>0</v>
      </c>
      <c r="Q344" s="149">
        <v>100</v>
      </c>
      <c r="R344" s="215"/>
    </row>
    <row r="345" spans="1:18" s="153" customFormat="1" ht="30" customHeight="1" x14ac:dyDescent="0.3">
      <c r="A345" s="164">
        <f t="shared" si="5"/>
        <v>340</v>
      </c>
      <c r="B345" s="215" t="s">
        <v>1357</v>
      </c>
      <c r="C345" s="215" t="s">
        <v>1261</v>
      </c>
      <c r="D345" s="215" t="s">
        <v>1621</v>
      </c>
      <c r="E345" s="215" t="s">
        <v>1622</v>
      </c>
      <c r="F345" s="215" t="s">
        <v>28</v>
      </c>
      <c r="G345" s="215" t="s">
        <v>1623</v>
      </c>
      <c r="H345" s="147" t="s">
        <v>1629</v>
      </c>
      <c r="I345" s="215" t="s">
        <v>1630</v>
      </c>
      <c r="J345" s="215" t="s">
        <v>1631</v>
      </c>
      <c r="K345" s="147" t="s">
        <v>1217</v>
      </c>
      <c r="L345" s="147" t="s">
        <v>1614</v>
      </c>
      <c r="M345" s="147" t="s">
        <v>858</v>
      </c>
      <c r="N345" s="179">
        <v>250</v>
      </c>
      <c r="O345" s="179">
        <v>250</v>
      </c>
      <c r="P345" s="149">
        <v>0</v>
      </c>
      <c r="Q345" s="149">
        <v>100</v>
      </c>
      <c r="R345" s="215"/>
    </row>
    <row r="346" spans="1:18" s="153" customFormat="1" ht="30" customHeight="1" x14ac:dyDescent="0.3">
      <c r="A346" s="164">
        <f t="shared" si="5"/>
        <v>341</v>
      </c>
      <c r="B346" s="164" t="s">
        <v>1357</v>
      </c>
      <c r="C346" s="215" t="s">
        <v>1261</v>
      </c>
      <c r="D346" s="215" t="s">
        <v>1632</v>
      </c>
      <c r="E346" s="215" t="s">
        <v>1633</v>
      </c>
      <c r="F346" s="215" t="s">
        <v>37</v>
      </c>
      <c r="G346" s="215" t="s">
        <v>221</v>
      </c>
      <c r="H346" s="147" t="s">
        <v>1634</v>
      </c>
      <c r="I346" s="164" t="s">
        <v>1635</v>
      </c>
      <c r="J346" s="151" t="s">
        <v>1636</v>
      </c>
      <c r="K346" s="147" t="s">
        <v>1637</v>
      </c>
      <c r="L346" s="147" t="s">
        <v>1638</v>
      </c>
      <c r="M346" s="147" t="s">
        <v>1278</v>
      </c>
      <c r="N346" s="165">
        <v>4150</v>
      </c>
      <c r="O346" s="165">
        <v>797</v>
      </c>
      <c r="P346" s="149">
        <v>5</v>
      </c>
      <c r="Q346" s="149">
        <v>30</v>
      </c>
      <c r="R346" s="215"/>
    </row>
    <row r="347" spans="1:18" s="153" customFormat="1" ht="30" customHeight="1" x14ac:dyDescent="0.3">
      <c r="A347" s="164">
        <f t="shared" si="5"/>
        <v>342</v>
      </c>
      <c r="B347" s="164" t="s">
        <v>1357</v>
      </c>
      <c r="C347" s="215" t="s">
        <v>1261</v>
      </c>
      <c r="D347" s="215" t="s">
        <v>1632</v>
      </c>
      <c r="E347" s="215" t="s">
        <v>1633</v>
      </c>
      <c r="F347" s="215" t="s">
        <v>28</v>
      </c>
      <c r="G347" s="215" t="s">
        <v>221</v>
      </c>
      <c r="H347" s="147" t="s">
        <v>1639</v>
      </c>
      <c r="I347" s="215" t="s">
        <v>1640</v>
      </c>
      <c r="J347" s="215" t="s">
        <v>1641</v>
      </c>
      <c r="K347" s="147" t="s">
        <v>1642</v>
      </c>
      <c r="L347" s="147" t="s">
        <v>1643</v>
      </c>
      <c r="M347" s="147" t="s">
        <v>216</v>
      </c>
      <c r="N347" s="165">
        <v>3050</v>
      </c>
      <c r="O347" s="165">
        <v>797</v>
      </c>
      <c r="P347" s="149">
        <v>0</v>
      </c>
      <c r="Q347" s="149">
        <v>30</v>
      </c>
      <c r="R347" s="215"/>
    </row>
    <row r="348" spans="1:18" s="153" customFormat="1" ht="30" customHeight="1" x14ac:dyDescent="0.3">
      <c r="A348" s="164">
        <f t="shared" si="5"/>
        <v>343</v>
      </c>
      <c r="B348" s="164" t="s">
        <v>1357</v>
      </c>
      <c r="C348" s="215" t="s">
        <v>1261</v>
      </c>
      <c r="D348" s="215" t="s">
        <v>1632</v>
      </c>
      <c r="E348" s="215" t="s">
        <v>1633</v>
      </c>
      <c r="F348" s="215" t="s">
        <v>28</v>
      </c>
      <c r="G348" s="215" t="s">
        <v>221</v>
      </c>
      <c r="H348" s="147" t="s">
        <v>1644</v>
      </c>
      <c r="I348" s="215" t="s">
        <v>1645</v>
      </c>
      <c r="J348" s="215" t="s">
        <v>1646</v>
      </c>
      <c r="K348" s="147" t="s">
        <v>1642</v>
      </c>
      <c r="L348" s="147" t="s">
        <v>1382</v>
      </c>
      <c r="M348" s="147" t="s">
        <v>858</v>
      </c>
      <c r="N348" s="165">
        <v>5766</v>
      </c>
      <c r="O348" s="165">
        <v>996</v>
      </c>
      <c r="P348" s="149">
        <v>0</v>
      </c>
      <c r="Q348" s="149">
        <v>30</v>
      </c>
      <c r="R348" s="215"/>
    </row>
    <row r="349" spans="1:18" s="153" customFormat="1" ht="30" customHeight="1" x14ac:dyDescent="0.3">
      <c r="A349" s="164">
        <f t="shared" si="5"/>
        <v>344</v>
      </c>
      <c r="B349" s="215" t="s">
        <v>1357</v>
      </c>
      <c r="C349" s="215" t="s">
        <v>1261</v>
      </c>
      <c r="D349" s="215" t="s">
        <v>1647</v>
      </c>
      <c r="E349" s="215" t="s">
        <v>1648</v>
      </c>
      <c r="F349" s="215" t="s">
        <v>37</v>
      </c>
      <c r="G349" s="215" t="s">
        <v>687</v>
      </c>
      <c r="H349" s="147" t="s">
        <v>1649</v>
      </c>
      <c r="I349" s="215" t="s">
        <v>1650</v>
      </c>
      <c r="J349" s="215" t="s">
        <v>1651</v>
      </c>
      <c r="K349" s="147" t="s">
        <v>42</v>
      </c>
      <c r="L349" s="147"/>
      <c r="M349" s="147"/>
      <c r="N349" s="165">
        <v>5075</v>
      </c>
      <c r="O349" s="165">
        <v>573</v>
      </c>
      <c r="P349" s="149"/>
      <c r="Q349" s="149"/>
      <c r="R349" s="215"/>
    </row>
    <row r="350" spans="1:18" s="153" customFormat="1" ht="30" customHeight="1" x14ac:dyDescent="0.3">
      <c r="A350" s="164">
        <f t="shared" si="5"/>
        <v>345</v>
      </c>
      <c r="B350" s="215" t="s">
        <v>1357</v>
      </c>
      <c r="C350" s="215" t="s">
        <v>1261</v>
      </c>
      <c r="D350" s="215" t="s">
        <v>1647</v>
      </c>
      <c r="E350" s="215" t="s">
        <v>1648</v>
      </c>
      <c r="F350" s="215" t="s">
        <v>37</v>
      </c>
      <c r="G350" s="215" t="s">
        <v>687</v>
      </c>
      <c r="H350" s="147" t="s">
        <v>1652</v>
      </c>
      <c r="I350" s="215" t="s">
        <v>1653</v>
      </c>
      <c r="J350" s="215" t="s">
        <v>1654</v>
      </c>
      <c r="K350" s="147" t="s">
        <v>42</v>
      </c>
      <c r="L350" s="147"/>
      <c r="M350" s="147"/>
      <c r="N350" s="165">
        <v>9136</v>
      </c>
      <c r="O350" s="165">
        <v>3205</v>
      </c>
      <c r="P350" s="149"/>
      <c r="Q350" s="149"/>
      <c r="R350" s="215"/>
    </row>
    <row r="351" spans="1:18" s="153" customFormat="1" ht="30" customHeight="1" x14ac:dyDescent="0.3">
      <c r="A351" s="164">
        <f t="shared" si="5"/>
        <v>346</v>
      </c>
      <c r="B351" s="215" t="s">
        <v>1357</v>
      </c>
      <c r="C351" s="215" t="s">
        <v>1261</v>
      </c>
      <c r="D351" s="215" t="s">
        <v>1647</v>
      </c>
      <c r="E351" s="215" t="s">
        <v>1648</v>
      </c>
      <c r="F351" s="215" t="s">
        <v>37</v>
      </c>
      <c r="G351" s="215" t="s">
        <v>687</v>
      </c>
      <c r="H351" s="147" t="s">
        <v>1655</v>
      </c>
      <c r="I351" s="215" t="s">
        <v>1656</v>
      </c>
      <c r="J351" s="215" t="s">
        <v>1657</v>
      </c>
      <c r="K351" s="147" t="s">
        <v>42</v>
      </c>
      <c r="L351" s="147"/>
      <c r="M351" s="147"/>
      <c r="N351" s="165">
        <v>1269</v>
      </c>
      <c r="O351" s="165">
        <v>102</v>
      </c>
      <c r="P351" s="149"/>
      <c r="Q351" s="149"/>
      <c r="R351" s="215"/>
    </row>
    <row r="352" spans="1:18" s="153" customFormat="1" ht="30" customHeight="1" x14ac:dyDescent="0.3">
      <c r="A352" s="164">
        <f t="shared" si="5"/>
        <v>347</v>
      </c>
      <c r="B352" s="215" t="s">
        <v>1357</v>
      </c>
      <c r="C352" s="215" t="s">
        <v>1261</v>
      </c>
      <c r="D352" s="215" t="s">
        <v>1647</v>
      </c>
      <c r="E352" s="215" t="s">
        <v>1648</v>
      </c>
      <c r="F352" s="215" t="s">
        <v>37</v>
      </c>
      <c r="G352" s="215" t="s">
        <v>687</v>
      </c>
      <c r="H352" s="147" t="s">
        <v>1658</v>
      </c>
      <c r="I352" s="215" t="s">
        <v>1659</v>
      </c>
      <c r="J352" s="215" t="s">
        <v>1660</v>
      </c>
      <c r="K352" s="147" t="s">
        <v>42</v>
      </c>
      <c r="L352" s="147"/>
      <c r="M352" s="147"/>
      <c r="N352" s="165">
        <v>1105</v>
      </c>
      <c r="O352" s="165">
        <v>296</v>
      </c>
      <c r="P352" s="149"/>
      <c r="Q352" s="149"/>
      <c r="R352" s="215"/>
    </row>
    <row r="353" spans="1:18" s="153" customFormat="1" ht="30" customHeight="1" x14ac:dyDescent="0.3">
      <c r="A353" s="164">
        <f t="shared" si="5"/>
        <v>348</v>
      </c>
      <c r="B353" s="215" t="s">
        <v>1357</v>
      </c>
      <c r="C353" s="215" t="s">
        <v>1261</v>
      </c>
      <c r="D353" s="215" t="s">
        <v>1647</v>
      </c>
      <c r="E353" s="215" t="s">
        <v>1648</v>
      </c>
      <c r="F353" s="215" t="s">
        <v>37</v>
      </c>
      <c r="G353" s="215" t="s">
        <v>687</v>
      </c>
      <c r="H353" s="147" t="s">
        <v>1661</v>
      </c>
      <c r="I353" s="215" t="s">
        <v>1662</v>
      </c>
      <c r="J353" s="148" t="s">
        <v>8177</v>
      </c>
      <c r="K353" s="147" t="s">
        <v>42</v>
      </c>
      <c r="L353" s="147"/>
      <c r="M353" s="147"/>
      <c r="N353" s="165">
        <v>900</v>
      </c>
      <c r="O353" s="165">
        <v>250</v>
      </c>
      <c r="P353" s="149"/>
      <c r="Q353" s="149"/>
      <c r="R353" s="215"/>
    </row>
    <row r="354" spans="1:18" s="153" customFormat="1" ht="30" customHeight="1" x14ac:dyDescent="0.3">
      <c r="A354" s="164">
        <f t="shared" si="5"/>
        <v>349</v>
      </c>
      <c r="B354" s="215" t="s">
        <v>1357</v>
      </c>
      <c r="C354" s="215" t="s">
        <v>1261</v>
      </c>
      <c r="D354" s="215" t="s">
        <v>1647</v>
      </c>
      <c r="E354" s="215" t="s">
        <v>1648</v>
      </c>
      <c r="F354" s="215" t="s">
        <v>28</v>
      </c>
      <c r="G354" s="215" t="s">
        <v>687</v>
      </c>
      <c r="H354" s="185" t="s">
        <v>1663</v>
      </c>
      <c r="I354" s="186" t="s">
        <v>1664</v>
      </c>
      <c r="J354" s="187" t="s">
        <v>1665</v>
      </c>
      <c r="K354" s="147" t="s">
        <v>42</v>
      </c>
      <c r="L354" s="147"/>
      <c r="M354" s="147"/>
      <c r="N354" s="188">
        <v>200</v>
      </c>
      <c r="O354" s="165">
        <v>200</v>
      </c>
      <c r="P354" s="149"/>
      <c r="Q354" s="149"/>
      <c r="R354" s="215"/>
    </row>
    <row r="355" spans="1:18" s="153" customFormat="1" ht="30" customHeight="1" x14ac:dyDescent="0.3">
      <c r="A355" s="164">
        <f t="shared" si="5"/>
        <v>350</v>
      </c>
      <c r="B355" s="215" t="s">
        <v>1357</v>
      </c>
      <c r="C355" s="215" t="s">
        <v>1261</v>
      </c>
      <c r="D355" s="215" t="s">
        <v>1647</v>
      </c>
      <c r="E355" s="215" t="s">
        <v>1648</v>
      </c>
      <c r="F355" s="215" t="s">
        <v>28</v>
      </c>
      <c r="G355" s="153" t="s">
        <v>197</v>
      </c>
      <c r="H355" s="147" t="s">
        <v>1666</v>
      </c>
      <c r="I355" s="215" t="s">
        <v>1667</v>
      </c>
      <c r="J355" s="215" t="s">
        <v>1668</v>
      </c>
      <c r="K355" s="147" t="s">
        <v>42</v>
      </c>
      <c r="L355" s="147"/>
      <c r="M355" s="147"/>
      <c r="N355" s="165">
        <v>300</v>
      </c>
      <c r="O355" s="165">
        <v>300</v>
      </c>
      <c r="P355" s="149"/>
      <c r="Q355" s="149"/>
      <c r="R355" s="215"/>
    </row>
    <row r="356" spans="1:18" s="153" customFormat="1" ht="30" customHeight="1" x14ac:dyDescent="0.3">
      <c r="A356" s="164">
        <f t="shared" si="5"/>
        <v>351</v>
      </c>
      <c r="B356" s="164" t="s">
        <v>1357</v>
      </c>
      <c r="C356" s="215" t="s">
        <v>1669</v>
      </c>
      <c r="D356" s="215" t="s">
        <v>1670</v>
      </c>
      <c r="E356" s="215" t="s">
        <v>1671</v>
      </c>
      <c r="F356" s="215" t="s">
        <v>312</v>
      </c>
      <c r="G356" s="215" t="s">
        <v>1159</v>
      </c>
      <c r="H356" s="147" t="s">
        <v>1672</v>
      </c>
      <c r="I356" s="215" t="s">
        <v>1673</v>
      </c>
      <c r="J356" s="215" t="s">
        <v>1674</v>
      </c>
      <c r="K356" s="147" t="s">
        <v>335</v>
      </c>
      <c r="L356" s="147" t="s">
        <v>1675</v>
      </c>
      <c r="M356" s="147" t="s">
        <v>1676</v>
      </c>
      <c r="N356" s="165">
        <v>8000</v>
      </c>
      <c r="O356" s="165">
        <v>4300</v>
      </c>
      <c r="P356" s="149">
        <v>0</v>
      </c>
      <c r="Q356" s="149">
        <v>30</v>
      </c>
      <c r="R356" s="215"/>
    </row>
    <row r="357" spans="1:18" s="153" customFormat="1" ht="30" customHeight="1" x14ac:dyDescent="0.3">
      <c r="A357" s="164">
        <f t="shared" si="5"/>
        <v>352</v>
      </c>
      <c r="B357" s="164" t="s">
        <v>1357</v>
      </c>
      <c r="C357" s="215" t="s">
        <v>1669</v>
      </c>
      <c r="D357" s="215" t="s">
        <v>1670</v>
      </c>
      <c r="E357" s="215" t="s">
        <v>1671</v>
      </c>
      <c r="F357" s="215" t="s">
        <v>312</v>
      </c>
      <c r="G357" s="215" t="s">
        <v>1159</v>
      </c>
      <c r="H357" s="147" t="s">
        <v>1677</v>
      </c>
      <c r="I357" s="215" t="s">
        <v>1678</v>
      </c>
      <c r="J357" s="215" t="s">
        <v>1679</v>
      </c>
      <c r="K357" s="147" t="s">
        <v>1680</v>
      </c>
      <c r="L357" s="147" t="s">
        <v>1675</v>
      </c>
      <c r="M357" s="147" t="s">
        <v>1676</v>
      </c>
      <c r="N357" s="165">
        <v>10000</v>
      </c>
      <c r="O357" s="165">
        <v>2824</v>
      </c>
      <c r="P357" s="149">
        <v>0</v>
      </c>
      <c r="Q357" s="149">
        <v>30</v>
      </c>
      <c r="R357" s="215"/>
    </row>
    <row r="358" spans="1:18" s="153" customFormat="1" ht="30" customHeight="1" x14ac:dyDescent="0.3">
      <c r="A358" s="164">
        <f t="shared" si="5"/>
        <v>353</v>
      </c>
      <c r="B358" s="164" t="s">
        <v>1357</v>
      </c>
      <c r="C358" s="215" t="s">
        <v>1669</v>
      </c>
      <c r="D358" s="215" t="s">
        <v>1670</v>
      </c>
      <c r="E358" s="215" t="s">
        <v>1671</v>
      </c>
      <c r="F358" s="215" t="s">
        <v>196</v>
      </c>
      <c r="G358" s="215" t="s">
        <v>1159</v>
      </c>
      <c r="H358" s="147" t="s">
        <v>1681</v>
      </c>
      <c r="I358" s="215" t="s">
        <v>1682</v>
      </c>
      <c r="J358" s="148" t="s">
        <v>1683</v>
      </c>
      <c r="K358" s="147" t="s">
        <v>1684</v>
      </c>
      <c r="L358" s="147" t="s">
        <v>1685</v>
      </c>
      <c r="M358" s="147" t="s">
        <v>1500</v>
      </c>
      <c r="N358" s="165">
        <v>6515</v>
      </c>
      <c r="O358" s="165">
        <v>2869</v>
      </c>
      <c r="P358" s="149">
        <v>0</v>
      </c>
      <c r="Q358" s="149">
        <v>100</v>
      </c>
      <c r="R358" s="215"/>
    </row>
    <row r="359" spans="1:18" s="153" customFormat="1" ht="30" customHeight="1" x14ac:dyDescent="0.3">
      <c r="A359" s="164">
        <f t="shared" si="5"/>
        <v>354</v>
      </c>
      <c r="B359" s="215" t="s">
        <v>1366</v>
      </c>
      <c r="C359" s="215" t="s">
        <v>1669</v>
      </c>
      <c r="D359" s="215" t="s">
        <v>1686</v>
      </c>
      <c r="E359" s="215" t="s">
        <v>1687</v>
      </c>
      <c r="F359" s="215" t="s">
        <v>196</v>
      </c>
      <c r="G359" s="215" t="s">
        <v>1159</v>
      </c>
      <c r="H359" s="147" t="s">
        <v>1688</v>
      </c>
      <c r="I359" s="215" t="s">
        <v>1689</v>
      </c>
      <c r="J359" s="148" t="s">
        <v>1690</v>
      </c>
      <c r="K359" s="147" t="s">
        <v>326</v>
      </c>
      <c r="L359" s="147" t="s">
        <v>1512</v>
      </c>
      <c r="M359" s="147" t="s">
        <v>1691</v>
      </c>
      <c r="N359" s="165">
        <v>19000</v>
      </c>
      <c r="O359" s="165">
        <v>8000</v>
      </c>
      <c r="P359" s="149">
        <v>0</v>
      </c>
      <c r="Q359" s="149">
        <v>50</v>
      </c>
      <c r="R359" s="215"/>
    </row>
    <row r="360" spans="1:18" s="153" customFormat="1" ht="30" customHeight="1" x14ac:dyDescent="0.3">
      <c r="A360" s="164">
        <f t="shared" si="5"/>
        <v>355</v>
      </c>
      <c r="B360" s="215" t="s">
        <v>1366</v>
      </c>
      <c r="C360" s="215" t="s">
        <v>1669</v>
      </c>
      <c r="D360" s="215" t="s">
        <v>1692</v>
      </c>
      <c r="E360" s="215" t="s">
        <v>1693</v>
      </c>
      <c r="F360" s="215" t="s">
        <v>196</v>
      </c>
      <c r="G360" s="215" t="s">
        <v>197</v>
      </c>
      <c r="H360" s="147" t="s">
        <v>1694</v>
      </c>
      <c r="I360" s="215" t="s">
        <v>1695</v>
      </c>
      <c r="J360" s="148" t="s">
        <v>1696</v>
      </c>
      <c r="K360" s="147" t="s">
        <v>326</v>
      </c>
      <c r="L360" s="147" t="s">
        <v>1512</v>
      </c>
      <c r="M360" s="147" t="s">
        <v>1500</v>
      </c>
      <c r="N360" s="165">
        <v>715</v>
      </c>
      <c r="O360" s="165">
        <v>715</v>
      </c>
      <c r="P360" s="149">
        <v>0</v>
      </c>
      <c r="Q360" s="149">
        <v>100</v>
      </c>
      <c r="R360" s="215"/>
    </row>
    <row r="361" spans="1:18" s="153" customFormat="1" ht="30" customHeight="1" x14ac:dyDescent="0.3">
      <c r="A361" s="164">
        <f t="shared" si="5"/>
        <v>356</v>
      </c>
      <c r="B361" s="168" t="s">
        <v>1357</v>
      </c>
      <c r="C361" s="147" t="s">
        <v>1697</v>
      </c>
      <c r="D361" s="147" t="s">
        <v>1698</v>
      </c>
      <c r="E361" s="168" t="s">
        <v>1699</v>
      </c>
      <c r="F361" s="147" t="s">
        <v>28</v>
      </c>
      <c r="G361" s="147" t="s">
        <v>211</v>
      </c>
      <c r="H361" s="168" t="s">
        <v>1700</v>
      </c>
      <c r="I361" s="168" t="s">
        <v>1701</v>
      </c>
      <c r="J361" s="168" t="s">
        <v>1702</v>
      </c>
      <c r="K361" s="147" t="s">
        <v>1703</v>
      </c>
      <c r="L361" s="147" t="s">
        <v>1703</v>
      </c>
      <c r="M361" s="147" t="s">
        <v>858</v>
      </c>
      <c r="N361" s="181">
        <v>187</v>
      </c>
      <c r="O361" s="181">
        <v>187</v>
      </c>
      <c r="P361" s="182">
        <v>0</v>
      </c>
      <c r="Q361" s="182">
        <v>100</v>
      </c>
      <c r="R361" s="147"/>
    </row>
    <row r="362" spans="1:18" s="153" customFormat="1" ht="30" customHeight="1" x14ac:dyDescent="0.3">
      <c r="A362" s="164">
        <f t="shared" si="5"/>
        <v>357</v>
      </c>
      <c r="B362" s="164" t="s">
        <v>1357</v>
      </c>
      <c r="C362" s="215" t="s">
        <v>1704</v>
      </c>
      <c r="D362" s="215" t="s">
        <v>1705</v>
      </c>
      <c r="E362" s="215" t="s">
        <v>1706</v>
      </c>
      <c r="F362" s="215" t="s">
        <v>28</v>
      </c>
      <c r="G362" s="215" t="s">
        <v>981</v>
      </c>
      <c r="H362" s="147" t="s">
        <v>1707</v>
      </c>
      <c r="I362" s="215" t="s">
        <v>1708</v>
      </c>
      <c r="J362" s="148" t="s">
        <v>8178</v>
      </c>
      <c r="K362" s="147" t="s">
        <v>1217</v>
      </c>
      <c r="L362" s="147" t="s">
        <v>671</v>
      </c>
      <c r="M362" s="147" t="s">
        <v>625</v>
      </c>
      <c r="N362" s="165">
        <v>470</v>
      </c>
      <c r="O362" s="165">
        <v>470</v>
      </c>
      <c r="P362" s="149">
        <v>0</v>
      </c>
      <c r="Q362" s="149">
        <v>100</v>
      </c>
      <c r="R362" s="215"/>
    </row>
    <row r="363" spans="1:18" s="153" customFormat="1" ht="30" customHeight="1" x14ac:dyDescent="0.3">
      <c r="A363" s="164">
        <f t="shared" si="5"/>
        <v>358</v>
      </c>
      <c r="B363" s="164" t="s">
        <v>1357</v>
      </c>
      <c r="C363" s="164" t="s">
        <v>1709</v>
      </c>
      <c r="D363" s="164" t="s">
        <v>1710</v>
      </c>
      <c r="E363" s="164" t="s">
        <v>1711</v>
      </c>
      <c r="F363" s="164" t="s">
        <v>28</v>
      </c>
      <c r="G363" s="164" t="s">
        <v>1047</v>
      </c>
      <c r="H363" s="168" t="s">
        <v>1712</v>
      </c>
      <c r="I363" s="164" t="s">
        <v>1713</v>
      </c>
      <c r="J363" s="167" t="s">
        <v>1714</v>
      </c>
      <c r="K363" s="168" t="s">
        <v>352</v>
      </c>
      <c r="L363" s="168" t="s">
        <v>637</v>
      </c>
      <c r="M363" s="168" t="s">
        <v>1715</v>
      </c>
      <c r="N363" s="169">
        <v>280</v>
      </c>
      <c r="O363" s="169">
        <v>280</v>
      </c>
      <c r="P363" s="171">
        <v>0</v>
      </c>
      <c r="Q363" s="171">
        <v>100</v>
      </c>
      <c r="R363" s="164"/>
    </row>
    <row r="364" spans="1:18" s="153" customFormat="1" ht="30" customHeight="1" x14ac:dyDescent="0.3">
      <c r="A364" s="164">
        <f t="shared" si="5"/>
        <v>359</v>
      </c>
      <c r="B364" s="215" t="s">
        <v>1357</v>
      </c>
      <c r="C364" s="164" t="s">
        <v>1709</v>
      </c>
      <c r="D364" s="215" t="s">
        <v>1716</v>
      </c>
      <c r="E364" s="215" t="s">
        <v>1717</v>
      </c>
      <c r="F364" s="215" t="s">
        <v>28</v>
      </c>
      <c r="G364" s="215" t="s">
        <v>1047</v>
      </c>
      <c r="H364" s="147" t="s">
        <v>1718</v>
      </c>
      <c r="I364" s="215" t="s">
        <v>1719</v>
      </c>
      <c r="J364" s="215" t="s">
        <v>1720</v>
      </c>
      <c r="K364" s="147" t="s">
        <v>264</v>
      </c>
      <c r="L364" s="147" t="s">
        <v>264</v>
      </c>
      <c r="M364" s="147" t="s">
        <v>1721</v>
      </c>
      <c r="N364" s="165">
        <v>2538</v>
      </c>
      <c r="O364" s="165">
        <v>2538</v>
      </c>
      <c r="P364" s="149">
        <v>0</v>
      </c>
      <c r="Q364" s="149">
        <v>100</v>
      </c>
      <c r="R364" s="215"/>
    </row>
    <row r="365" spans="1:18" s="153" customFormat="1" ht="30" customHeight="1" x14ac:dyDescent="0.3">
      <c r="A365" s="164">
        <f t="shared" si="5"/>
        <v>360</v>
      </c>
      <c r="B365" s="215" t="s">
        <v>1357</v>
      </c>
      <c r="C365" s="164" t="s">
        <v>1709</v>
      </c>
      <c r="D365" s="215" t="s">
        <v>1722</v>
      </c>
      <c r="E365" s="215" t="s">
        <v>1723</v>
      </c>
      <c r="F365" s="215" t="s">
        <v>37</v>
      </c>
      <c r="G365" s="215" t="s">
        <v>1047</v>
      </c>
      <c r="H365" s="151" t="s">
        <v>1724</v>
      </c>
      <c r="I365" s="148" t="s">
        <v>1725</v>
      </c>
      <c r="J365" s="148" t="s">
        <v>1726</v>
      </c>
      <c r="K365" s="147" t="s">
        <v>1217</v>
      </c>
      <c r="L365" s="147" t="s">
        <v>1727</v>
      </c>
      <c r="M365" s="147" t="s">
        <v>1728</v>
      </c>
      <c r="N365" s="165">
        <v>16159</v>
      </c>
      <c r="O365" s="165">
        <v>5767</v>
      </c>
      <c r="P365" s="149">
        <v>10</v>
      </c>
      <c r="Q365" s="149">
        <v>46</v>
      </c>
      <c r="R365" s="215"/>
    </row>
    <row r="366" spans="1:18" s="153" customFormat="1" ht="33" x14ac:dyDescent="0.3">
      <c r="A366" s="164">
        <f t="shared" si="5"/>
        <v>361</v>
      </c>
      <c r="B366" s="215" t="s">
        <v>1357</v>
      </c>
      <c r="C366" s="164" t="s">
        <v>1709</v>
      </c>
      <c r="D366" s="215" t="s">
        <v>1729</v>
      </c>
      <c r="E366" s="215" t="s">
        <v>1730</v>
      </c>
      <c r="F366" s="215" t="s">
        <v>37</v>
      </c>
      <c r="G366" s="215" t="s">
        <v>1047</v>
      </c>
      <c r="H366" s="151" t="s">
        <v>1731</v>
      </c>
      <c r="I366" s="148" t="s">
        <v>1732</v>
      </c>
      <c r="J366" s="148" t="s">
        <v>1733</v>
      </c>
      <c r="K366" s="147" t="s">
        <v>1217</v>
      </c>
      <c r="L366" s="147" t="s">
        <v>1734</v>
      </c>
      <c r="M366" s="147" t="s">
        <v>1735</v>
      </c>
      <c r="N366" s="165">
        <v>22101</v>
      </c>
      <c r="O366" s="165">
        <v>4800</v>
      </c>
      <c r="P366" s="149">
        <v>18</v>
      </c>
      <c r="Q366" s="149">
        <v>40</v>
      </c>
      <c r="R366" s="215"/>
    </row>
    <row r="367" spans="1:18" s="153" customFormat="1" ht="30" customHeight="1" x14ac:dyDescent="0.3">
      <c r="A367" s="164">
        <f t="shared" si="5"/>
        <v>362</v>
      </c>
      <c r="B367" s="215" t="s">
        <v>1357</v>
      </c>
      <c r="C367" s="164" t="s">
        <v>1709</v>
      </c>
      <c r="D367" s="215" t="s">
        <v>1729</v>
      </c>
      <c r="E367" s="215" t="s">
        <v>1730</v>
      </c>
      <c r="F367" s="215" t="s">
        <v>28</v>
      </c>
      <c r="G367" s="215" t="s">
        <v>1047</v>
      </c>
      <c r="H367" s="151" t="s">
        <v>1736</v>
      </c>
      <c r="I367" s="148" t="s">
        <v>1737</v>
      </c>
      <c r="J367" s="148" t="s">
        <v>1738</v>
      </c>
      <c r="K367" s="147" t="s">
        <v>326</v>
      </c>
      <c r="L367" s="147" t="s">
        <v>326</v>
      </c>
      <c r="M367" s="147" t="s">
        <v>1739</v>
      </c>
      <c r="N367" s="165">
        <v>11000</v>
      </c>
      <c r="O367" s="165">
        <v>1500</v>
      </c>
      <c r="P367" s="149">
        <v>0</v>
      </c>
      <c r="Q367" s="149">
        <v>14</v>
      </c>
      <c r="R367" s="215"/>
    </row>
    <row r="368" spans="1:18" s="153" customFormat="1" ht="45.75" customHeight="1" x14ac:dyDescent="0.3">
      <c r="A368" s="164">
        <f t="shared" si="5"/>
        <v>363</v>
      </c>
      <c r="B368" s="167" t="s">
        <v>1740</v>
      </c>
      <c r="C368" s="167" t="s">
        <v>1741</v>
      </c>
      <c r="D368" s="167" t="s">
        <v>1742</v>
      </c>
      <c r="E368" s="167" t="s">
        <v>1743</v>
      </c>
      <c r="F368" s="167" t="s">
        <v>28</v>
      </c>
      <c r="G368" s="167" t="s">
        <v>221</v>
      </c>
      <c r="H368" s="167" t="s">
        <v>1744</v>
      </c>
      <c r="I368" s="167" t="s">
        <v>1745</v>
      </c>
      <c r="J368" s="167" t="s">
        <v>1746</v>
      </c>
      <c r="K368" s="168" t="s">
        <v>1747</v>
      </c>
      <c r="L368" s="168" t="s">
        <v>526</v>
      </c>
      <c r="M368" s="168" t="s">
        <v>539</v>
      </c>
      <c r="N368" s="290">
        <v>300</v>
      </c>
      <c r="O368" s="290">
        <v>300</v>
      </c>
      <c r="P368" s="189">
        <v>0</v>
      </c>
      <c r="Q368" s="189">
        <v>100</v>
      </c>
      <c r="R368" s="189"/>
    </row>
    <row r="369" spans="1:18" s="153" customFormat="1" ht="45.75" customHeight="1" x14ac:dyDescent="0.3">
      <c r="A369" s="164">
        <f t="shared" si="5"/>
        <v>364</v>
      </c>
      <c r="B369" s="167" t="s">
        <v>1740</v>
      </c>
      <c r="C369" s="148" t="s">
        <v>1741</v>
      </c>
      <c r="D369" s="148" t="s">
        <v>1748</v>
      </c>
      <c r="E369" s="148" t="s">
        <v>1749</v>
      </c>
      <c r="F369" s="148" t="s">
        <v>37</v>
      </c>
      <c r="G369" s="148" t="s">
        <v>221</v>
      </c>
      <c r="H369" s="148" t="s">
        <v>1750</v>
      </c>
      <c r="I369" s="167" t="s">
        <v>1751</v>
      </c>
      <c r="J369" s="151" t="s">
        <v>1752</v>
      </c>
      <c r="K369" s="147" t="s">
        <v>1753</v>
      </c>
      <c r="L369" s="147" t="s">
        <v>526</v>
      </c>
      <c r="M369" s="147" t="s">
        <v>858</v>
      </c>
      <c r="N369" s="291">
        <v>19081</v>
      </c>
      <c r="O369" s="291">
        <v>1500</v>
      </c>
      <c r="P369" s="190">
        <v>1</v>
      </c>
      <c r="Q369" s="190">
        <v>10</v>
      </c>
      <c r="R369" s="190"/>
    </row>
    <row r="370" spans="1:18" s="153" customFormat="1" ht="45.75" customHeight="1" x14ac:dyDescent="0.3">
      <c r="A370" s="164">
        <f t="shared" si="5"/>
        <v>365</v>
      </c>
      <c r="B370" s="167" t="s">
        <v>1740</v>
      </c>
      <c r="C370" s="148" t="s">
        <v>1741</v>
      </c>
      <c r="D370" s="148" t="s">
        <v>1748</v>
      </c>
      <c r="E370" s="148" t="s">
        <v>1749</v>
      </c>
      <c r="F370" s="148" t="s">
        <v>37</v>
      </c>
      <c r="G370" s="148" t="s">
        <v>221</v>
      </c>
      <c r="H370" s="148" t="s">
        <v>1754</v>
      </c>
      <c r="I370" s="148" t="s">
        <v>1755</v>
      </c>
      <c r="J370" s="148" t="s">
        <v>1756</v>
      </c>
      <c r="K370" s="147" t="s">
        <v>1753</v>
      </c>
      <c r="L370" s="147" t="s">
        <v>526</v>
      </c>
      <c r="M370" s="147" t="s">
        <v>858</v>
      </c>
      <c r="N370" s="291">
        <v>1000</v>
      </c>
      <c r="O370" s="291">
        <v>560</v>
      </c>
      <c r="P370" s="190">
        <v>30</v>
      </c>
      <c r="Q370" s="190">
        <v>100</v>
      </c>
      <c r="R370" s="190"/>
    </row>
    <row r="371" spans="1:18" s="153" customFormat="1" ht="45.75" customHeight="1" x14ac:dyDescent="0.3">
      <c r="A371" s="164">
        <f t="shared" si="5"/>
        <v>366</v>
      </c>
      <c r="B371" s="167" t="s">
        <v>1740</v>
      </c>
      <c r="C371" s="148" t="s">
        <v>1741</v>
      </c>
      <c r="D371" s="148" t="s">
        <v>1757</v>
      </c>
      <c r="E371" s="148" t="s">
        <v>1758</v>
      </c>
      <c r="F371" s="148" t="s">
        <v>28</v>
      </c>
      <c r="G371" s="148" t="s">
        <v>221</v>
      </c>
      <c r="H371" s="148" t="s">
        <v>1759</v>
      </c>
      <c r="I371" s="148" t="s">
        <v>1760</v>
      </c>
      <c r="J371" s="148" t="s">
        <v>1761</v>
      </c>
      <c r="K371" s="147" t="s">
        <v>1762</v>
      </c>
      <c r="L371" s="147" t="s">
        <v>1763</v>
      </c>
      <c r="M371" s="147" t="s">
        <v>858</v>
      </c>
      <c r="N371" s="291">
        <v>180</v>
      </c>
      <c r="O371" s="291">
        <v>180</v>
      </c>
      <c r="P371" s="190">
        <v>0</v>
      </c>
      <c r="Q371" s="190">
        <v>100</v>
      </c>
      <c r="R371" s="190"/>
    </row>
    <row r="372" spans="1:18" s="153" customFormat="1" ht="45.75" customHeight="1" x14ac:dyDescent="0.3">
      <c r="A372" s="164">
        <f t="shared" si="5"/>
        <v>367</v>
      </c>
      <c r="B372" s="148" t="s">
        <v>1740</v>
      </c>
      <c r="C372" s="148" t="s">
        <v>1741</v>
      </c>
      <c r="D372" s="148" t="s">
        <v>1764</v>
      </c>
      <c r="E372" s="148" t="s">
        <v>1765</v>
      </c>
      <c r="F372" s="148" t="s">
        <v>28</v>
      </c>
      <c r="G372" s="148" t="s">
        <v>221</v>
      </c>
      <c r="H372" s="148" t="s">
        <v>1766</v>
      </c>
      <c r="I372" s="148" t="s">
        <v>1767</v>
      </c>
      <c r="J372" s="148" t="s">
        <v>1768</v>
      </c>
      <c r="K372" s="147" t="s">
        <v>1260</v>
      </c>
      <c r="L372" s="147" t="s">
        <v>1260</v>
      </c>
      <c r="M372" s="147" t="s">
        <v>1769</v>
      </c>
      <c r="N372" s="291">
        <v>21847</v>
      </c>
      <c r="O372" s="291">
        <v>875</v>
      </c>
      <c r="P372" s="190">
        <v>0</v>
      </c>
      <c r="Q372" s="190">
        <v>5</v>
      </c>
      <c r="R372" s="190"/>
    </row>
    <row r="373" spans="1:18" s="153" customFormat="1" ht="45.75" customHeight="1" x14ac:dyDescent="0.3">
      <c r="A373" s="164">
        <f t="shared" si="5"/>
        <v>368</v>
      </c>
      <c r="B373" s="148" t="s">
        <v>1740</v>
      </c>
      <c r="C373" s="148" t="s">
        <v>1741</v>
      </c>
      <c r="D373" s="148" t="s">
        <v>1764</v>
      </c>
      <c r="E373" s="148" t="s">
        <v>1765</v>
      </c>
      <c r="F373" s="148" t="s">
        <v>28</v>
      </c>
      <c r="G373" s="148" t="s">
        <v>221</v>
      </c>
      <c r="H373" s="148" t="s">
        <v>1770</v>
      </c>
      <c r="I373" s="148" t="s">
        <v>1771</v>
      </c>
      <c r="J373" s="148" t="s">
        <v>1772</v>
      </c>
      <c r="K373" s="147" t="s">
        <v>526</v>
      </c>
      <c r="L373" s="147" t="s">
        <v>1773</v>
      </c>
      <c r="M373" s="147" t="s">
        <v>858</v>
      </c>
      <c r="N373" s="291">
        <v>100</v>
      </c>
      <c r="O373" s="291">
        <v>100</v>
      </c>
      <c r="P373" s="190">
        <v>0</v>
      </c>
      <c r="Q373" s="190">
        <v>100</v>
      </c>
      <c r="R373" s="190"/>
    </row>
    <row r="374" spans="1:18" s="153" customFormat="1" ht="45.75" customHeight="1" x14ac:dyDescent="0.3">
      <c r="A374" s="164">
        <f t="shared" si="5"/>
        <v>369</v>
      </c>
      <c r="B374" s="148" t="s">
        <v>1740</v>
      </c>
      <c r="C374" s="148" t="s">
        <v>1741</v>
      </c>
      <c r="D374" s="148" t="s">
        <v>1764</v>
      </c>
      <c r="E374" s="148" t="s">
        <v>1765</v>
      </c>
      <c r="F374" s="148" t="s">
        <v>28</v>
      </c>
      <c r="G374" s="148" t="s">
        <v>221</v>
      </c>
      <c r="H374" s="148" t="s">
        <v>1774</v>
      </c>
      <c r="I374" s="148" t="s">
        <v>1775</v>
      </c>
      <c r="J374" s="148" t="s">
        <v>1776</v>
      </c>
      <c r="K374" s="147" t="s">
        <v>526</v>
      </c>
      <c r="L374" s="147" t="s">
        <v>1773</v>
      </c>
      <c r="M374" s="147" t="s">
        <v>858</v>
      </c>
      <c r="N374" s="291">
        <v>140</v>
      </c>
      <c r="O374" s="291">
        <v>140</v>
      </c>
      <c r="P374" s="190">
        <v>0</v>
      </c>
      <c r="Q374" s="190">
        <v>100</v>
      </c>
      <c r="R374" s="190"/>
    </row>
    <row r="375" spans="1:18" s="153" customFormat="1" ht="45.75" customHeight="1" x14ac:dyDescent="0.3">
      <c r="A375" s="164">
        <f t="shared" si="5"/>
        <v>370</v>
      </c>
      <c r="B375" s="148" t="s">
        <v>1740</v>
      </c>
      <c r="C375" s="148" t="s">
        <v>1741</v>
      </c>
      <c r="D375" s="148" t="s">
        <v>1777</v>
      </c>
      <c r="E375" s="148" t="s">
        <v>1765</v>
      </c>
      <c r="F375" s="148" t="s">
        <v>28</v>
      </c>
      <c r="G375" s="148" t="s">
        <v>221</v>
      </c>
      <c r="H375" s="148" t="s">
        <v>1778</v>
      </c>
      <c r="I375" s="148" t="s">
        <v>1779</v>
      </c>
      <c r="J375" s="148" t="s">
        <v>1780</v>
      </c>
      <c r="K375" s="147" t="s">
        <v>526</v>
      </c>
      <c r="L375" s="147" t="s">
        <v>1773</v>
      </c>
      <c r="M375" s="147" t="s">
        <v>858</v>
      </c>
      <c r="N375" s="291">
        <v>130</v>
      </c>
      <c r="O375" s="291">
        <v>130</v>
      </c>
      <c r="P375" s="190">
        <v>0</v>
      </c>
      <c r="Q375" s="190">
        <v>100</v>
      </c>
      <c r="R375" s="190"/>
    </row>
    <row r="376" spans="1:18" s="153" customFormat="1" ht="45.75" customHeight="1" x14ac:dyDescent="0.3">
      <c r="A376" s="164">
        <f t="shared" si="5"/>
        <v>371</v>
      </c>
      <c r="B376" s="164" t="s">
        <v>1740</v>
      </c>
      <c r="C376" s="164" t="s">
        <v>91</v>
      </c>
      <c r="D376" s="164" t="s">
        <v>1781</v>
      </c>
      <c r="E376" s="164" t="s">
        <v>1782</v>
      </c>
      <c r="F376" s="164" t="s">
        <v>28</v>
      </c>
      <c r="G376" s="164" t="s">
        <v>93</v>
      </c>
      <c r="H376" s="167" t="s">
        <v>1783</v>
      </c>
      <c r="I376" s="167" t="s">
        <v>1784</v>
      </c>
      <c r="J376" s="167" t="s">
        <v>1785</v>
      </c>
      <c r="K376" s="147" t="s">
        <v>1773</v>
      </c>
      <c r="L376" s="147" t="s">
        <v>1773</v>
      </c>
      <c r="M376" s="168" t="s">
        <v>1260</v>
      </c>
      <c r="N376" s="169">
        <v>200</v>
      </c>
      <c r="O376" s="169">
        <v>200</v>
      </c>
      <c r="P376" s="171">
        <v>0</v>
      </c>
      <c r="Q376" s="171">
        <v>100</v>
      </c>
      <c r="R376" s="164"/>
    </row>
    <row r="377" spans="1:18" s="153" customFormat="1" ht="45.75" customHeight="1" x14ac:dyDescent="0.3">
      <c r="A377" s="164">
        <f t="shared" si="5"/>
        <v>372</v>
      </c>
      <c r="B377" s="164" t="s">
        <v>1740</v>
      </c>
      <c r="C377" s="164" t="s">
        <v>91</v>
      </c>
      <c r="D377" s="164" t="s">
        <v>1786</v>
      </c>
      <c r="E377" s="164" t="s">
        <v>1787</v>
      </c>
      <c r="F377" s="164" t="s">
        <v>37</v>
      </c>
      <c r="G377" s="164" t="s">
        <v>93</v>
      </c>
      <c r="H377" s="167" t="s">
        <v>1788</v>
      </c>
      <c r="I377" s="167" t="s">
        <v>1789</v>
      </c>
      <c r="J377" s="167" t="s">
        <v>1790</v>
      </c>
      <c r="K377" s="147" t="s">
        <v>1773</v>
      </c>
      <c r="L377" s="147" t="s">
        <v>1773</v>
      </c>
      <c r="M377" s="168" t="s">
        <v>858</v>
      </c>
      <c r="N377" s="169">
        <v>700</v>
      </c>
      <c r="O377" s="169">
        <v>700</v>
      </c>
      <c r="P377" s="171">
        <v>0</v>
      </c>
      <c r="Q377" s="171">
        <v>100</v>
      </c>
      <c r="R377" s="164"/>
    </row>
    <row r="378" spans="1:18" s="153" customFormat="1" ht="45.75" customHeight="1" x14ac:dyDescent="0.3">
      <c r="A378" s="164">
        <f t="shared" si="5"/>
        <v>373</v>
      </c>
      <c r="B378" s="164" t="s">
        <v>1740</v>
      </c>
      <c r="C378" s="164" t="s">
        <v>1791</v>
      </c>
      <c r="D378" s="164" t="s">
        <v>1792</v>
      </c>
      <c r="E378" s="164" t="s">
        <v>1793</v>
      </c>
      <c r="F378" s="164" t="s">
        <v>37</v>
      </c>
      <c r="G378" s="164" t="s">
        <v>1604</v>
      </c>
      <c r="H378" s="167" t="s">
        <v>1794</v>
      </c>
      <c r="I378" s="167" t="s">
        <v>1795</v>
      </c>
      <c r="J378" s="167" t="s">
        <v>1796</v>
      </c>
      <c r="K378" s="168" t="s">
        <v>1753</v>
      </c>
      <c r="L378" s="168" t="s">
        <v>526</v>
      </c>
      <c r="M378" s="168" t="s">
        <v>1797</v>
      </c>
      <c r="N378" s="169">
        <v>600</v>
      </c>
      <c r="O378" s="169">
        <v>300</v>
      </c>
      <c r="P378" s="171">
        <v>0</v>
      </c>
      <c r="Q378" s="171">
        <v>50</v>
      </c>
      <c r="R378" s="164"/>
    </row>
    <row r="379" spans="1:18" s="153" customFormat="1" ht="45.75" customHeight="1" x14ac:dyDescent="0.3">
      <c r="A379" s="164">
        <f t="shared" si="5"/>
        <v>374</v>
      </c>
      <c r="B379" s="164" t="s">
        <v>1740</v>
      </c>
      <c r="C379" s="164" t="s">
        <v>1798</v>
      </c>
      <c r="D379" s="164" t="s">
        <v>1799</v>
      </c>
      <c r="E379" s="164" t="s">
        <v>1800</v>
      </c>
      <c r="F379" s="164" t="s">
        <v>28</v>
      </c>
      <c r="G379" s="164" t="s">
        <v>1801</v>
      </c>
      <c r="H379" s="167" t="s">
        <v>1802</v>
      </c>
      <c r="I379" s="167" t="s">
        <v>1803</v>
      </c>
      <c r="J379" s="167" t="s">
        <v>1804</v>
      </c>
      <c r="K379" s="168" t="s">
        <v>526</v>
      </c>
      <c r="L379" s="147" t="s">
        <v>1773</v>
      </c>
      <c r="M379" s="168" t="s">
        <v>858</v>
      </c>
      <c r="N379" s="169">
        <v>700</v>
      </c>
      <c r="O379" s="169">
        <v>700</v>
      </c>
      <c r="P379" s="171">
        <v>0</v>
      </c>
      <c r="Q379" s="171">
        <v>100</v>
      </c>
      <c r="R379" s="164"/>
    </row>
    <row r="380" spans="1:18" s="153" customFormat="1" ht="45.75" customHeight="1" x14ac:dyDescent="0.3">
      <c r="A380" s="164">
        <f t="shared" si="5"/>
        <v>375</v>
      </c>
      <c r="B380" s="215" t="s">
        <v>1740</v>
      </c>
      <c r="C380" s="215" t="s">
        <v>1798</v>
      </c>
      <c r="D380" s="215" t="s">
        <v>1805</v>
      </c>
      <c r="E380" s="215" t="s">
        <v>1806</v>
      </c>
      <c r="F380" s="215" t="s">
        <v>28</v>
      </c>
      <c r="G380" s="215" t="s">
        <v>971</v>
      </c>
      <c r="H380" s="148" t="s">
        <v>1807</v>
      </c>
      <c r="I380" s="148" t="s">
        <v>1808</v>
      </c>
      <c r="J380" s="148" t="s">
        <v>1809</v>
      </c>
      <c r="K380" s="147" t="s">
        <v>1753</v>
      </c>
      <c r="L380" s="147" t="s">
        <v>526</v>
      </c>
      <c r="M380" s="147" t="s">
        <v>858</v>
      </c>
      <c r="N380" s="165">
        <v>1500</v>
      </c>
      <c r="O380" s="165">
        <v>1500</v>
      </c>
      <c r="P380" s="149"/>
      <c r="Q380" s="149"/>
      <c r="R380" s="164"/>
    </row>
    <row r="381" spans="1:18" s="153" customFormat="1" ht="45.75" customHeight="1" x14ac:dyDescent="0.3">
      <c r="A381" s="164">
        <f t="shared" si="5"/>
        <v>376</v>
      </c>
      <c r="B381" s="164" t="s">
        <v>1740</v>
      </c>
      <c r="C381" s="215" t="s">
        <v>1810</v>
      </c>
      <c r="D381" s="215" t="s">
        <v>1811</v>
      </c>
      <c r="E381" s="215" t="s">
        <v>1812</v>
      </c>
      <c r="F381" s="215" t="s">
        <v>37</v>
      </c>
      <c r="G381" s="215" t="s">
        <v>93</v>
      </c>
      <c r="H381" s="148" t="s">
        <v>1813</v>
      </c>
      <c r="I381" s="148" t="s">
        <v>1814</v>
      </c>
      <c r="J381" s="148" t="s">
        <v>1815</v>
      </c>
      <c r="K381" s="147" t="s">
        <v>1753</v>
      </c>
      <c r="L381" s="147" t="s">
        <v>1753</v>
      </c>
      <c r="M381" s="147" t="s">
        <v>1816</v>
      </c>
      <c r="N381" s="165">
        <v>19978</v>
      </c>
      <c r="O381" s="165">
        <v>3500</v>
      </c>
      <c r="P381" s="149">
        <v>37</v>
      </c>
      <c r="Q381" s="149">
        <v>55</v>
      </c>
      <c r="R381" s="164"/>
    </row>
    <row r="382" spans="1:18" s="153" customFormat="1" ht="45.75" customHeight="1" x14ac:dyDescent="0.3">
      <c r="A382" s="164">
        <f t="shared" si="5"/>
        <v>377</v>
      </c>
      <c r="B382" s="164" t="s">
        <v>1740</v>
      </c>
      <c r="C382" s="215" t="s">
        <v>1810</v>
      </c>
      <c r="D382" s="215" t="s">
        <v>1817</v>
      </c>
      <c r="E382" s="215" t="s">
        <v>1818</v>
      </c>
      <c r="F382" s="215" t="s">
        <v>28</v>
      </c>
      <c r="G382" s="215" t="s">
        <v>981</v>
      </c>
      <c r="H382" s="148" t="s">
        <v>1819</v>
      </c>
      <c r="I382" s="148" t="s">
        <v>1820</v>
      </c>
      <c r="J382" s="148" t="s">
        <v>1821</v>
      </c>
      <c r="K382" s="147" t="s">
        <v>1753</v>
      </c>
      <c r="L382" s="147" t="s">
        <v>1822</v>
      </c>
      <c r="M382" s="147" t="s">
        <v>539</v>
      </c>
      <c r="N382" s="165">
        <v>920</v>
      </c>
      <c r="O382" s="165">
        <v>430</v>
      </c>
      <c r="P382" s="149">
        <v>50</v>
      </c>
      <c r="Q382" s="149">
        <v>100</v>
      </c>
      <c r="R382" s="164"/>
    </row>
    <row r="383" spans="1:18" s="153" customFormat="1" ht="33" x14ac:dyDescent="0.3">
      <c r="A383" s="164">
        <f t="shared" si="5"/>
        <v>378</v>
      </c>
      <c r="B383" s="164" t="s">
        <v>1740</v>
      </c>
      <c r="C383" s="215" t="s">
        <v>1810</v>
      </c>
      <c r="D383" s="215" t="s">
        <v>1823</v>
      </c>
      <c r="E383" s="215" t="s">
        <v>1824</v>
      </c>
      <c r="F383" s="215" t="s">
        <v>37</v>
      </c>
      <c r="G383" s="215" t="s">
        <v>93</v>
      </c>
      <c r="H383" s="148" t="s">
        <v>1825</v>
      </c>
      <c r="I383" s="148" t="s">
        <v>1826</v>
      </c>
      <c r="J383" s="148" t="s">
        <v>1827</v>
      </c>
      <c r="K383" s="147" t="s">
        <v>1828</v>
      </c>
      <c r="L383" s="147" t="s">
        <v>1260</v>
      </c>
      <c r="M383" s="147" t="s">
        <v>1829</v>
      </c>
      <c r="N383" s="165">
        <v>2700</v>
      </c>
      <c r="O383" s="165">
        <f>1234+102</f>
        <v>1336</v>
      </c>
      <c r="P383" s="149">
        <v>3</v>
      </c>
      <c r="Q383" s="149">
        <v>30</v>
      </c>
      <c r="R383" s="164"/>
    </row>
    <row r="384" spans="1:18" s="153" customFormat="1" ht="45.75" customHeight="1" x14ac:dyDescent="0.3">
      <c r="A384" s="164">
        <f t="shared" si="5"/>
        <v>379</v>
      </c>
      <c r="B384" s="164" t="s">
        <v>1740</v>
      </c>
      <c r="C384" s="164" t="s">
        <v>1830</v>
      </c>
      <c r="D384" s="164" t="s">
        <v>1831</v>
      </c>
      <c r="E384" s="164" t="s">
        <v>1832</v>
      </c>
      <c r="F384" s="164" t="s">
        <v>28</v>
      </c>
      <c r="G384" s="164" t="s">
        <v>339</v>
      </c>
      <c r="H384" s="177" t="s">
        <v>1833</v>
      </c>
      <c r="I384" s="177" t="s">
        <v>1834</v>
      </c>
      <c r="J384" s="167" t="s">
        <v>1835</v>
      </c>
      <c r="K384" s="168" t="s">
        <v>1753</v>
      </c>
      <c r="L384" s="168" t="s">
        <v>526</v>
      </c>
      <c r="M384" s="168" t="s">
        <v>1836</v>
      </c>
      <c r="N384" s="169">
        <v>2500</v>
      </c>
      <c r="O384" s="169">
        <v>2400</v>
      </c>
      <c r="P384" s="171"/>
      <c r="Q384" s="171">
        <v>100</v>
      </c>
      <c r="R384" s="164"/>
    </row>
    <row r="385" spans="1:18" s="153" customFormat="1" ht="45.75" customHeight="1" x14ac:dyDescent="0.3">
      <c r="A385" s="164">
        <f t="shared" si="5"/>
        <v>380</v>
      </c>
      <c r="B385" s="164" t="s">
        <v>1740</v>
      </c>
      <c r="C385" s="164" t="s">
        <v>1830</v>
      </c>
      <c r="D385" s="164" t="s">
        <v>1837</v>
      </c>
      <c r="E385" s="164" t="s">
        <v>1838</v>
      </c>
      <c r="F385" s="164" t="s">
        <v>28</v>
      </c>
      <c r="G385" s="164" t="s">
        <v>260</v>
      </c>
      <c r="H385" s="168" t="s">
        <v>1839</v>
      </c>
      <c r="I385" s="168" t="s">
        <v>1840</v>
      </c>
      <c r="J385" s="167" t="s">
        <v>1841</v>
      </c>
      <c r="K385" s="168" t="s">
        <v>1753</v>
      </c>
      <c r="L385" s="168" t="s">
        <v>1753</v>
      </c>
      <c r="M385" s="168" t="s">
        <v>1119</v>
      </c>
      <c r="N385" s="169">
        <v>2612</v>
      </c>
      <c r="O385" s="169">
        <v>2612</v>
      </c>
      <c r="P385" s="171">
        <v>0</v>
      </c>
      <c r="Q385" s="171">
        <v>100</v>
      </c>
      <c r="R385" s="164"/>
    </row>
    <row r="386" spans="1:18" s="153" customFormat="1" ht="45.75" customHeight="1" x14ac:dyDescent="0.3">
      <c r="A386" s="164">
        <f t="shared" si="5"/>
        <v>381</v>
      </c>
      <c r="B386" s="164" t="s">
        <v>1740</v>
      </c>
      <c r="C386" s="215" t="s">
        <v>749</v>
      </c>
      <c r="D386" s="215" t="s">
        <v>1842</v>
      </c>
      <c r="E386" s="215" t="s">
        <v>1843</v>
      </c>
      <c r="F386" s="215" t="s">
        <v>37</v>
      </c>
      <c r="G386" s="215" t="s">
        <v>1844</v>
      </c>
      <c r="H386" s="148" t="s">
        <v>1845</v>
      </c>
      <c r="I386" s="148" t="s">
        <v>1846</v>
      </c>
      <c r="J386" s="148" t="s">
        <v>1847</v>
      </c>
      <c r="K386" s="168" t="s">
        <v>1753</v>
      </c>
      <c r="L386" s="168" t="s">
        <v>1848</v>
      </c>
      <c r="M386" s="168" t="s">
        <v>1260</v>
      </c>
      <c r="N386" s="169">
        <v>35900</v>
      </c>
      <c r="O386" s="165">
        <v>10000</v>
      </c>
      <c r="P386" s="149">
        <v>66</v>
      </c>
      <c r="Q386" s="149">
        <v>100</v>
      </c>
      <c r="R386" s="164"/>
    </row>
    <row r="387" spans="1:18" s="153" customFormat="1" ht="45.75" customHeight="1" x14ac:dyDescent="0.3">
      <c r="A387" s="164">
        <f t="shared" si="5"/>
        <v>382</v>
      </c>
      <c r="B387" s="164" t="s">
        <v>1740</v>
      </c>
      <c r="C387" s="215" t="s">
        <v>749</v>
      </c>
      <c r="D387" s="215" t="s">
        <v>170</v>
      </c>
      <c r="E387" s="215" t="s">
        <v>1849</v>
      </c>
      <c r="F387" s="215" t="s">
        <v>37</v>
      </c>
      <c r="G387" s="215" t="s">
        <v>1844</v>
      </c>
      <c r="H387" s="148" t="s">
        <v>1850</v>
      </c>
      <c r="I387" s="148" t="s">
        <v>1851</v>
      </c>
      <c r="J387" s="148" t="s">
        <v>1852</v>
      </c>
      <c r="K387" s="168" t="s">
        <v>1753</v>
      </c>
      <c r="L387" s="168" t="s">
        <v>1853</v>
      </c>
      <c r="M387" s="168" t="s">
        <v>539</v>
      </c>
      <c r="N387" s="169">
        <v>7436</v>
      </c>
      <c r="O387" s="165">
        <v>1300</v>
      </c>
      <c r="P387" s="149">
        <v>78</v>
      </c>
      <c r="Q387" s="149">
        <v>100</v>
      </c>
      <c r="R387" s="164"/>
    </row>
    <row r="388" spans="1:18" s="153" customFormat="1" ht="45.75" customHeight="1" x14ac:dyDescent="0.3">
      <c r="A388" s="164">
        <f t="shared" si="5"/>
        <v>383</v>
      </c>
      <c r="B388" s="164" t="s">
        <v>1740</v>
      </c>
      <c r="C388" s="215" t="s">
        <v>749</v>
      </c>
      <c r="D388" s="215" t="s">
        <v>170</v>
      </c>
      <c r="E388" s="215" t="s">
        <v>1849</v>
      </c>
      <c r="F388" s="215" t="s">
        <v>37</v>
      </c>
      <c r="G388" s="215" t="s">
        <v>1844</v>
      </c>
      <c r="H388" s="148" t="s">
        <v>1854</v>
      </c>
      <c r="I388" s="148" t="s">
        <v>1855</v>
      </c>
      <c r="J388" s="148" t="s">
        <v>1856</v>
      </c>
      <c r="K388" s="168" t="s">
        <v>1753</v>
      </c>
      <c r="L388" s="147" t="s">
        <v>1857</v>
      </c>
      <c r="M388" s="147" t="s">
        <v>1119</v>
      </c>
      <c r="N388" s="165">
        <v>7379</v>
      </c>
      <c r="O388" s="165">
        <v>3200</v>
      </c>
      <c r="P388" s="190">
        <v>28</v>
      </c>
      <c r="Q388" s="149">
        <v>100</v>
      </c>
      <c r="R388" s="164"/>
    </row>
    <row r="389" spans="1:18" s="153" customFormat="1" ht="45.75" customHeight="1" x14ac:dyDescent="0.3">
      <c r="A389" s="164">
        <f t="shared" si="5"/>
        <v>384</v>
      </c>
      <c r="B389" s="164" t="s">
        <v>1740</v>
      </c>
      <c r="C389" s="215" t="s">
        <v>749</v>
      </c>
      <c r="D389" s="215" t="s">
        <v>1858</v>
      </c>
      <c r="E389" s="215" t="s">
        <v>1859</v>
      </c>
      <c r="F389" s="215" t="s">
        <v>37</v>
      </c>
      <c r="G389" s="215" t="s">
        <v>1844</v>
      </c>
      <c r="H389" s="148" t="s">
        <v>1860</v>
      </c>
      <c r="I389" s="148" t="s">
        <v>1861</v>
      </c>
      <c r="J389" s="148" t="s">
        <v>1862</v>
      </c>
      <c r="K389" s="168" t="s">
        <v>1753</v>
      </c>
      <c r="L389" s="147" t="s">
        <v>1863</v>
      </c>
      <c r="M389" s="147" t="s">
        <v>1773</v>
      </c>
      <c r="N389" s="165">
        <v>9700</v>
      </c>
      <c r="O389" s="165">
        <v>1800</v>
      </c>
      <c r="P389" s="149">
        <v>65</v>
      </c>
      <c r="Q389" s="149">
        <v>100</v>
      </c>
      <c r="R389" s="164"/>
    </row>
    <row r="390" spans="1:18" s="153" customFormat="1" ht="45.75" customHeight="1" x14ac:dyDescent="0.3">
      <c r="A390" s="164">
        <f t="shared" ref="A390:A453" si="6">ROW()-5</f>
        <v>385</v>
      </c>
      <c r="B390" s="164" t="s">
        <v>1740</v>
      </c>
      <c r="C390" s="215" t="s">
        <v>749</v>
      </c>
      <c r="D390" s="215" t="s">
        <v>1858</v>
      </c>
      <c r="E390" s="215" t="s">
        <v>1859</v>
      </c>
      <c r="F390" s="215" t="s">
        <v>37</v>
      </c>
      <c r="G390" s="215" t="s">
        <v>1844</v>
      </c>
      <c r="H390" s="148" t="s">
        <v>1864</v>
      </c>
      <c r="I390" s="148" t="s">
        <v>1865</v>
      </c>
      <c r="J390" s="148" t="s">
        <v>1866</v>
      </c>
      <c r="K390" s="168" t="s">
        <v>1753</v>
      </c>
      <c r="L390" s="147" t="s">
        <v>1867</v>
      </c>
      <c r="M390" s="147" t="s">
        <v>1260</v>
      </c>
      <c r="N390" s="165">
        <v>13449</v>
      </c>
      <c r="O390" s="165">
        <v>7242</v>
      </c>
      <c r="P390" s="149">
        <v>44</v>
      </c>
      <c r="Q390" s="149">
        <v>100</v>
      </c>
      <c r="R390" s="164"/>
    </row>
    <row r="391" spans="1:18" s="153" customFormat="1" ht="45.75" customHeight="1" x14ac:dyDescent="0.3">
      <c r="A391" s="164">
        <f t="shared" si="6"/>
        <v>386</v>
      </c>
      <c r="B391" s="164" t="s">
        <v>1740</v>
      </c>
      <c r="C391" s="215" t="s">
        <v>749</v>
      </c>
      <c r="D391" s="215" t="s">
        <v>1868</v>
      </c>
      <c r="E391" s="215" t="s">
        <v>1869</v>
      </c>
      <c r="F391" s="215" t="s">
        <v>37</v>
      </c>
      <c r="G391" s="215" t="s">
        <v>1844</v>
      </c>
      <c r="H391" s="148" t="s">
        <v>1870</v>
      </c>
      <c r="I391" s="148" t="s">
        <v>1871</v>
      </c>
      <c r="J391" s="148" t="s">
        <v>1872</v>
      </c>
      <c r="K391" s="168" t="s">
        <v>1753</v>
      </c>
      <c r="L391" s="147" t="s">
        <v>1867</v>
      </c>
      <c r="M391" s="147" t="s">
        <v>1773</v>
      </c>
      <c r="N391" s="165">
        <v>3751</v>
      </c>
      <c r="O391" s="165">
        <v>1100</v>
      </c>
      <c r="P391" s="149">
        <v>92</v>
      </c>
      <c r="Q391" s="149">
        <v>100</v>
      </c>
      <c r="R391" s="164"/>
    </row>
    <row r="392" spans="1:18" s="153" customFormat="1" ht="45.75" customHeight="1" x14ac:dyDescent="0.3">
      <c r="A392" s="164">
        <f t="shared" si="6"/>
        <v>387</v>
      </c>
      <c r="B392" s="164" t="s">
        <v>1740</v>
      </c>
      <c r="C392" s="215" t="s">
        <v>749</v>
      </c>
      <c r="D392" s="215" t="s">
        <v>1858</v>
      </c>
      <c r="E392" s="215" t="s">
        <v>1859</v>
      </c>
      <c r="F392" s="215" t="s">
        <v>28</v>
      </c>
      <c r="G392" s="215" t="s">
        <v>1844</v>
      </c>
      <c r="H392" s="148" t="s">
        <v>1873</v>
      </c>
      <c r="I392" s="148" t="s">
        <v>1874</v>
      </c>
      <c r="J392" s="148" t="s">
        <v>1875</v>
      </c>
      <c r="K392" s="147" t="s">
        <v>1753</v>
      </c>
      <c r="L392" s="147" t="s">
        <v>1753</v>
      </c>
      <c r="M392" s="147" t="s">
        <v>1876</v>
      </c>
      <c r="N392" s="165">
        <v>14451</v>
      </c>
      <c r="O392" s="165">
        <v>8300</v>
      </c>
      <c r="P392" s="149">
        <v>0</v>
      </c>
      <c r="Q392" s="149">
        <v>40</v>
      </c>
      <c r="R392" s="164"/>
    </row>
    <row r="393" spans="1:18" s="153" customFormat="1" ht="45.75" customHeight="1" x14ac:dyDescent="0.3">
      <c r="A393" s="164">
        <f t="shared" si="6"/>
        <v>388</v>
      </c>
      <c r="B393" s="164" t="s">
        <v>1740</v>
      </c>
      <c r="C393" s="215" t="s">
        <v>749</v>
      </c>
      <c r="D393" s="215" t="s">
        <v>1877</v>
      </c>
      <c r="E393" s="215" t="s">
        <v>1878</v>
      </c>
      <c r="F393" s="215" t="s">
        <v>28</v>
      </c>
      <c r="G393" s="215" t="s">
        <v>1844</v>
      </c>
      <c r="H393" s="148" t="s">
        <v>1879</v>
      </c>
      <c r="I393" s="148" t="s">
        <v>1880</v>
      </c>
      <c r="J393" s="148" t="s">
        <v>1881</v>
      </c>
      <c r="K393" s="147" t="s">
        <v>1828</v>
      </c>
      <c r="L393" s="147" t="s">
        <v>1828</v>
      </c>
      <c r="M393" s="147" t="s">
        <v>1882</v>
      </c>
      <c r="N393" s="165">
        <v>3059</v>
      </c>
      <c r="O393" s="165">
        <v>2648</v>
      </c>
      <c r="P393" s="149">
        <v>0</v>
      </c>
      <c r="Q393" s="149">
        <v>80</v>
      </c>
      <c r="R393" s="164"/>
    </row>
    <row r="394" spans="1:18" s="153" customFormat="1" ht="45.75" customHeight="1" x14ac:dyDescent="0.3">
      <c r="A394" s="164">
        <f t="shared" si="6"/>
        <v>389</v>
      </c>
      <c r="B394" s="164" t="s">
        <v>1740</v>
      </c>
      <c r="C394" s="215" t="s">
        <v>749</v>
      </c>
      <c r="D394" s="215" t="s">
        <v>1868</v>
      </c>
      <c r="E394" s="215" t="s">
        <v>1869</v>
      </c>
      <c r="F394" s="215" t="s">
        <v>28</v>
      </c>
      <c r="G394" s="215" t="s">
        <v>1844</v>
      </c>
      <c r="H394" s="148" t="s">
        <v>1883</v>
      </c>
      <c r="I394" s="148" t="s">
        <v>1884</v>
      </c>
      <c r="J394" s="148" t="s">
        <v>1885</v>
      </c>
      <c r="K394" s="147" t="s">
        <v>1260</v>
      </c>
      <c r="L394" s="147" t="s">
        <v>1260</v>
      </c>
      <c r="M394" s="147" t="s">
        <v>1797</v>
      </c>
      <c r="N394" s="165">
        <v>3544</v>
      </c>
      <c r="O394" s="165">
        <v>1433</v>
      </c>
      <c r="P394" s="149">
        <v>0</v>
      </c>
      <c r="Q394" s="149">
        <v>50</v>
      </c>
      <c r="R394" s="164"/>
    </row>
    <row r="395" spans="1:18" s="153" customFormat="1" ht="45.75" customHeight="1" x14ac:dyDescent="0.3">
      <c r="A395" s="164">
        <f t="shared" si="6"/>
        <v>390</v>
      </c>
      <c r="B395" s="164" t="s">
        <v>1740</v>
      </c>
      <c r="C395" s="215" t="s">
        <v>690</v>
      </c>
      <c r="D395" s="215" t="s">
        <v>1886</v>
      </c>
      <c r="E395" s="215" t="s">
        <v>1887</v>
      </c>
      <c r="F395" s="215" t="s">
        <v>28</v>
      </c>
      <c r="G395" s="215" t="s">
        <v>1888</v>
      </c>
      <c r="H395" s="148" t="s">
        <v>1889</v>
      </c>
      <c r="I395" s="148" t="s">
        <v>1890</v>
      </c>
      <c r="J395" s="148" t="s">
        <v>1891</v>
      </c>
      <c r="K395" s="147" t="s">
        <v>1753</v>
      </c>
      <c r="L395" s="147" t="s">
        <v>1753</v>
      </c>
      <c r="M395" s="147" t="s">
        <v>1762</v>
      </c>
      <c r="N395" s="165">
        <v>190</v>
      </c>
      <c r="O395" s="165">
        <v>190</v>
      </c>
      <c r="P395" s="149">
        <v>0</v>
      </c>
      <c r="Q395" s="149"/>
      <c r="R395" s="164"/>
    </row>
    <row r="396" spans="1:18" s="153" customFormat="1" ht="45.75" customHeight="1" x14ac:dyDescent="0.3">
      <c r="A396" s="164">
        <f t="shared" si="6"/>
        <v>391</v>
      </c>
      <c r="B396" s="164" t="s">
        <v>1740</v>
      </c>
      <c r="C396" s="164" t="s">
        <v>690</v>
      </c>
      <c r="D396" s="164" t="s">
        <v>1892</v>
      </c>
      <c r="E396" s="164" t="s">
        <v>1893</v>
      </c>
      <c r="F396" s="164" t="s">
        <v>28</v>
      </c>
      <c r="G396" s="164" t="s">
        <v>1894</v>
      </c>
      <c r="H396" s="167" t="s">
        <v>1895</v>
      </c>
      <c r="I396" s="167" t="s">
        <v>1896</v>
      </c>
      <c r="J396" s="167" t="s">
        <v>1897</v>
      </c>
      <c r="K396" s="147" t="s">
        <v>1753</v>
      </c>
      <c r="L396" s="168">
        <v>2026.04</v>
      </c>
      <c r="M396" s="168" t="s">
        <v>1260</v>
      </c>
      <c r="N396" s="169">
        <v>160</v>
      </c>
      <c r="O396" s="169">
        <v>128</v>
      </c>
      <c r="P396" s="171"/>
      <c r="Q396" s="171">
        <v>100</v>
      </c>
      <c r="R396" s="164"/>
    </row>
    <row r="397" spans="1:18" s="153" customFormat="1" ht="45.75" customHeight="1" x14ac:dyDescent="0.3">
      <c r="A397" s="164">
        <f t="shared" si="6"/>
        <v>392</v>
      </c>
      <c r="B397" s="164" t="s">
        <v>1740</v>
      </c>
      <c r="C397" s="215" t="s">
        <v>1126</v>
      </c>
      <c r="D397" s="215" t="s">
        <v>1898</v>
      </c>
      <c r="E397" s="215" t="s">
        <v>1899</v>
      </c>
      <c r="F397" s="215" t="s">
        <v>28</v>
      </c>
      <c r="G397" s="215" t="s">
        <v>661</v>
      </c>
      <c r="H397" s="148" t="s">
        <v>1900</v>
      </c>
      <c r="I397" s="148" t="s">
        <v>1901</v>
      </c>
      <c r="J397" s="148" t="s">
        <v>1902</v>
      </c>
      <c r="K397" s="147" t="s">
        <v>539</v>
      </c>
      <c r="L397" s="147" t="s">
        <v>539</v>
      </c>
      <c r="M397" s="147" t="s">
        <v>858</v>
      </c>
      <c r="N397" s="165">
        <v>350</v>
      </c>
      <c r="O397" s="165">
        <v>350</v>
      </c>
      <c r="P397" s="149">
        <v>0</v>
      </c>
      <c r="Q397" s="149">
        <v>100</v>
      </c>
      <c r="R397" s="164"/>
    </row>
    <row r="398" spans="1:18" s="153" customFormat="1" ht="45.75" customHeight="1" x14ac:dyDescent="0.3">
      <c r="A398" s="164">
        <f t="shared" si="6"/>
        <v>393</v>
      </c>
      <c r="B398" s="164" t="s">
        <v>1740</v>
      </c>
      <c r="C398" s="215" t="s">
        <v>1126</v>
      </c>
      <c r="D398" s="215" t="s">
        <v>1898</v>
      </c>
      <c r="E398" s="215" t="s">
        <v>1899</v>
      </c>
      <c r="F398" s="215" t="s">
        <v>28</v>
      </c>
      <c r="G398" s="215" t="s">
        <v>661</v>
      </c>
      <c r="H398" s="148" t="s">
        <v>1903</v>
      </c>
      <c r="I398" s="148" t="s">
        <v>1904</v>
      </c>
      <c r="J398" s="148" t="s">
        <v>1905</v>
      </c>
      <c r="K398" s="147" t="s">
        <v>539</v>
      </c>
      <c r="L398" s="147" t="s">
        <v>539</v>
      </c>
      <c r="M398" s="147" t="s">
        <v>858</v>
      </c>
      <c r="N398" s="165">
        <v>300</v>
      </c>
      <c r="O398" s="165">
        <v>300</v>
      </c>
      <c r="P398" s="149">
        <v>0</v>
      </c>
      <c r="Q398" s="149">
        <v>100</v>
      </c>
      <c r="R398" s="164"/>
    </row>
    <row r="399" spans="1:18" s="153" customFormat="1" ht="45.75" customHeight="1" x14ac:dyDescent="0.3">
      <c r="A399" s="164">
        <f t="shared" si="6"/>
        <v>394</v>
      </c>
      <c r="B399" s="164" t="s">
        <v>1740</v>
      </c>
      <c r="C399" s="215" t="s">
        <v>1126</v>
      </c>
      <c r="D399" s="215" t="s">
        <v>1898</v>
      </c>
      <c r="E399" s="215" t="s">
        <v>1899</v>
      </c>
      <c r="F399" s="215" t="s">
        <v>28</v>
      </c>
      <c r="G399" s="215" t="s">
        <v>661</v>
      </c>
      <c r="H399" s="148" t="s">
        <v>1906</v>
      </c>
      <c r="I399" s="148" t="s">
        <v>1907</v>
      </c>
      <c r="J399" s="148" t="s">
        <v>1908</v>
      </c>
      <c r="K399" s="147" t="s">
        <v>539</v>
      </c>
      <c r="L399" s="147" t="s">
        <v>539</v>
      </c>
      <c r="M399" s="147" t="s">
        <v>858</v>
      </c>
      <c r="N399" s="165">
        <v>300</v>
      </c>
      <c r="O399" s="165">
        <v>300</v>
      </c>
      <c r="P399" s="149">
        <v>0</v>
      </c>
      <c r="Q399" s="149">
        <v>100</v>
      </c>
      <c r="R399" s="164"/>
    </row>
    <row r="400" spans="1:18" s="153" customFormat="1" ht="45.75" customHeight="1" x14ac:dyDescent="0.3">
      <c r="A400" s="164">
        <f t="shared" si="6"/>
        <v>395</v>
      </c>
      <c r="B400" s="164" t="s">
        <v>1740</v>
      </c>
      <c r="C400" s="215" t="s">
        <v>1126</v>
      </c>
      <c r="D400" s="215" t="s">
        <v>1898</v>
      </c>
      <c r="E400" s="215" t="s">
        <v>1899</v>
      </c>
      <c r="F400" s="215" t="s">
        <v>37</v>
      </c>
      <c r="G400" s="215" t="s">
        <v>661</v>
      </c>
      <c r="H400" s="148" t="s">
        <v>1909</v>
      </c>
      <c r="I400" s="148" t="s">
        <v>1904</v>
      </c>
      <c r="J400" s="148" t="s">
        <v>1910</v>
      </c>
      <c r="K400" s="147" t="s">
        <v>526</v>
      </c>
      <c r="L400" s="147" t="s">
        <v>526</v>
      </c>
      <c r="M400" s="147" t="s">
        <v>1797</v>
      </c>
      <c r="N400" s="165">
        <v>13900</v>
      </c>
      <c r="O400" s="165">
        <v>300</v>
      </c>
      <c r="P400" s="149">
        <v>0</v>
      </c>
      <c r="Q400" s="149">
        <v>15</v>
      </c>
      <c r="R400" s="164"/>
    </row>
    <row r="401" spans="1:18" s="153" customFormat="1" ht="45.75" customHeight="1" x14ac:dyDescent="0.3">
      <c r="A401" s="164">
        <f t="shared" si="6"/>
        <v>396</v>
      </c>
      <c r="B401" s="164" t="s">
        <v>1740</v>
      </c>
      <c r="C401" s="215" t="s">
        <v>1126</v>
      </c>
      <c r="D401" s="215" t="s">
        <v>1898</v>
      </c>
      <c r="E401" s="215" t="s">
        <v>1899</v>
      </c>
      <c r="F401" s="215" t="s">
        <v>37</v>
      </c>
      <c r="G401" s="215" t="s">
        <v>661</v>
      </c>
      <c r="H401" s="148" t="s">
        <v>1911</v>
      </c>
      <c r="I401" s="148" t="s">
        <v>1912</v>
      </c>
      <c r="J401" s="148" t="s">
        <v>1913</v>
      </c>
      <c r="K401" s="147" t="s">
        <v>1260</v>
      </c>
      <c r="L401" s="147" t="s">
        <v>1260</v>
      </c>
      <c r="M401" s="147" t="s">
        <v>901</v>
      </c>
      <c r="N401" s="165">
        <v>10000</v>
      </c>
      <c r="O401" s="165">
        <v>2250</v>
      </c>
      <c r="P401" s="149">
        <v>0</v>
      </c>
      <c r="Q401" s="149">
        <v>10</v>
      </c>
      <c r="R401" s="164"/>
    </row>
    <row r="402" spans="1:18" s="153" customFormat="1" ht="45.75" customHeight="1" x14ac:dyDescent="0.3">
      <c r="A402" s="164">
        <f t="shared" si="6"/>
        <v>397</v>
      </c>
      <c r="B402" s="164" t="s">
        <v>1740</v>
      </c>
      <c r="C402" s="215" t="s">
        <v>1126</v>
      </c>
      <c r="D402" s="215" t="s">
        <v>1898</v>
      </c>
      <c r="E402" s="215" t="s">
        <v>1899</v>
      </c>
      <c r="F402" s="215" t="s">
        <v>37</v>
      </c>
      <c r="G402" s="215" t="s">
        <v>661</v>
      </c>
      <c r="H402" s="148" t="s">
        <v>1914</v>
      </c>
      <c r="I402" s="148" t="s">
        <v>1915</v>
      </c>
      <c r="J402" s="148" t="s">
        <v>1916</v>
      </c>
      <c r="K402" s="147" t="s">
        <v>1753</v>
      </c>
      <c r="L402" s="147" t="s">
        <v>1753</v>
      </c>
      <c r="M402" s="147" t="s">
        <v>901</v>
      </c>
      <c r="N402" s="165">
        <v>1400</v>
      </c>
      <c r="O402" s="165">
        <v>1400</v>
      </c>
      <c r="P402" s="149">
        <v>0</v>
      </c>
      <c r="Q402" s="149">
        <v>60</v>
      </c>
      <c r="R402" s="164"/>
    </row>
    <row r="403" spans="1:18" s="153" customFormat="1" ht="45.75" customHeight="1" x14ac:dyDescent="0.3">
      <c r="A403" s="164">
        <f t="shared" si="6"/>
        <v>398</v>
      </c>
      <c r="B403" s="164" t="s">
        <v>1740</v>
      </c>
      <c r="C403" s="215" t="s">
        <v>1044</v>
      </c>
      <c r="D403" s="215" t="s">
        <v>1917</v>
      </c>
      <c r="E403" s="215" t="s">
        <v>1918</v>
      </c>
      <c r="F403" s="215" t="s">
        <v>37</v>
      </c>
      <c r="G403" s="215" t="s">
        <v>1047</v>
      </c>
      <c r="H403" s="151" t="s">
        <v>1919</v>
      </c>
      <c r="I403" s="151" t="s">
        <v>1920</v>
      </c>
      <c r="J403" s="151" t="s">
        <v>1921</v>
      </c>
      <c r="K403" s="147" t="s">
        <v>1753</v>
      </c>
      <c r="L403" s="147" t="s">
        <v>1922</v>
      </c>
      <c r="M403" s="147" t="s">
        <v>1923</v>
      </c>
      <c r="N403" s="165">
        <v>31226</v>
      </c>
      <c r="O403" s="169">
        <v>10100</v>
      </c>
      <c r="P403" s="149">
        <v>6</v>
      </c>
      <c r="Q403" s="149">
        <v>50</v>
      </c>
      <c r="R403" s="164"/>
    </row>
    <row r="404" spans="1:18" s="153" customFormat="1" ht="45.75" customHeight="1" x14ac:dyDescent="0.3">
      <c r="A404" s="164">
        <f t="shared" si="6"/>
        <v>399</v>
      </c>
      <c r="B404" s="164" t="s">
        <v>1740</v>
      </c>
      <c r="C404" s="215" t="s">
        <v>1044</v>
      </c>
      <c r="D404" s="215" t="s">
        <v>1924</v>
      </c>
      <c r="E404" s="215" t="s">
        <v>1925</v>
      </c>
      <c r="F404" s="215" t="s">
        <v>37</v>
      </c>
      <c r="G404" s="215" t="s">
        <v>1047</v>
      </c>
      <c r="H404" s="151" t="s">
        <v>1926</v>
      </c>
      <c r="I404" s="151" t="s">
        <v>1927</v>
      </c>
      <c r="J404" s="148" t="s">
        <v>1928</v>
      </c>
      <c r="K404" s="147" t="s">
        <v>1753</v>
      </c>
      <c r="L404" s="147" t="s">
        <v>1929</v>
      </c>
      <c r="M404" s="147" t="s">
        <v>1930</v>
      </c>
      <c r="N404" s="165">
        <v>27918</v>
      </c>
      <c r="O404" s="165">
        <v>6600</v>
      </c>
      <c r="P404" s="149">
        <v>6.7</v>
      </c>
      <c r="Q404" s="149">
        <v>40</v>
      </c>
      <c r="R404" s="164"/>
    </row>
    <row r="405" spans="1:18" s="153" customFormat="1" ht="45.75" customHeight="1" x14ac:dyDescent="0.3">
      <c r="A405" s="164">
        <f t="shared" si="6"/>
        <v>400</v>
      </c>
      <c r="B405" s="164" t="s">
        <v>1740</v>
      </c>
      <c r="C405" s="215" t="s">
        <v>1044</v>
      </c>
      <c r="D405" s="215" t="s">
        <v>1931</v>
      </c>
      <c r="E405" s="215" t="s">
        <v>1932</v>
      </c>
      <c r="F405" s="215" t="s">
        <v>28</v>
      </c>
      <c r="G405" s="215" t="s">
        <v>1047</v>
      </c>
      <c r="H405" s="151" t="s">
        <v>1933</v>
      </c>
      <c r="I405" s="151" t="s">
        <v>1934</v>
      </c>
      <c r="J405" s="151" t="s">
        <v>1935</v>
      </c>
      <c r="K405" s="147" t="s">
        <v>1773</v>
      </c>
      <c r="L405" s="147" t="s">
        <v>1773</v>
      </c>
      <c r="M405" s="147" t="s">
        <v>1260</v>
      </c>
      <c r="N405" s="165">
        <v>1000</v>
      </c>
      <c r="O405" s="165">
        <v>1000</v>
      </c>
      <c r="P405" s="149" t="s">
        <v>74</v>
      </c>
      <c r="Q405" s="149">
        <v>100</v>
      </c>
      <c r="R405" s="164"/>
    </row>
    <row r="406" spans="1:18" s="153" customFormat="1" ht="45.75" customHeight="1" x14ac:dyDescent="0.3">
      <c r="A406" s="164">
        <f t="shared" si="6"/>
        <v>401</v>
      </c>
      <c r="B406" s="164" t="s">
        <v>1740</v>
      </c>
      <c r="C406" s="215" t="s">
        <v>1044</v>
      </c>
      <c r="D406" s="215" t="s">
        <v>1936</v>
      </c>
      <c r="E406" s="215" t="s">
        <v>1937</v>
      </c>
      <c r="F406" s="215" t="s">
        <v>28</v>
      </c>
      <c r="G406" s="215" t="s">
        <v>1047</v>
      </c>
      <c r="H406" s="151" t="s">
        <v>1938</v>
      </c>
      <c r="I406" s="151" t="s">
        <v>1939</v>
      </c>
      <c r="J406" s="151" t="s">
        <v>1940</v>
      </c>
      <c r="K406" s="147" t="s">
        <v>526</v>
      </c>
      <c r="L406" s="147" t="s">
        <v>526</v>
      </c>
      <c r="M406" s="147" t="s">
        <v>858</v>
      </c>
      <c r="N406" s="165">
        <v>1500</v>
      </c>
      <c r="O406" s="165">
        <v>1500</v>
      </c>
      <c r="P406" s="149" t="s">
        <v>74</v>
      </c>
      <c r="Q406" s="149">
        <v>100</v>
      </c>
      <c r="R406" s="164"/>
    </row>
    <row r="407" spans="1:18" s="153" customFormat="1" ht="45.75" customHeight="1" x14ac:dyDescent="0.3">
      <c r="A407" s="164">
        <f t="shared" si="6"/>
        <v>402</v>
      </c>
      <c r="B407" s="164" t="s">
        <v>1740</v>
      </c>
      <c r="C407" s="215" t="s">
        <v>1044</v>
      </c>
      <c r="D407" s="215" t="s">
        <v>1936</v>
      </c>
      <c r="E407" s="215" t="s">
        <v>1937</v>
      </c>
      <c r="F407" s="215" t="s">
        <v>28</v>
      </c>
      <c r="G407" s="215" t="s">
        <v>1047</v>
      </c>
      <c r="H407" s="151" t="s">
        <v>1941</v>
      </c>
      <c r="I407" s="151" t="s">
        <v>1942</v>
      </c>
      <c r="J407" s="151" t="s">
        <v>1943</v>
      </c>
      <c r="K407" s="147" t="s">
        <v>526</v>
      </c>
      <c r="L407" s="147" t="s">
        <v>526</v>
      </c>
      <c r="M407" s="147" t="s">
        <v>858</v>
      </c>
      <c r="N407" s="165">
        <v>1500</v>
      </c>
      <c r="O407" s="165">
        <v>1500</v>
      </c>
      <c r="P407" s="149" t="s">
        <v>74</v>
      </c>
      <c r="Q407" s="149">
        <v>100</v>
      </c>
      <c r="R407" s="164"/>
    </row>
    <row r="408" spans="1:18" s="153" customFormat="1" ht="45.75" customHeight="1" x14ac:dyDescent="0.3">
      <c r="A408" s="164">
        <f t="shared" si="6"/>
        <v>403</v>
      </c>
      <c r="B408" s="164" t="s">
        <v>1740</v>
      </c>
      <c r="C408" s="215" t="s">
        <v>1044</v>
      </c>
      <c r="D408" s="215" t="s">
        <v>1944</v>
      </c>
      <c r="E408" s="215" t="s">
        <v>1945</v>
      </c>
      <c r="F408" s="215" t="s">
        <v>28</v>
      </c>
      <c r="G408" s="215" t="s">
        <v>1047</v>
      </c>
      <c r="H408" s="151" t="s">
        <v>1946</v>
      </c>
      <c r="I408" s="151" t="s">
        <v>1947</v>
      </c>
      <c r="J408" s="151" t="s">
        <v>1948</v>
      </c>
      <c r="K408" s="147" t="s">
        <v>1753</v>
      </c>
      <c r="L408" s="147" t="s">
        <v>526</v>
      </c>
      <c r="M408" s="147" t="s">
        <v>858</v>
      </c>
      <c r="N408" s="165">
        <v>1500</v>
      </c>
      <c r="O408" s="165">
        <v>1500</v>
      </c>
      <c r="P408" s="149" t="s">
        <v>74</v>
      </c>
      <c r="Q408" s="149">
        <v>100</v>
      </c>
      <c r="R408" s="164"/>
    </row>
    <row r="409" spans="1:18" s="153" customFormat="1" ht="45.75" customHeight="1" x14ac:dyDescent="0.3">
      <c r="A409" s="164">
        <f t="shared" si="6"/>
        <v>404</v>
      </c>
      <c r="B409" s="164" t="s">
        <v>1740</v>
      </c>
      <c r="C409" s="215" t="s">
        <v>1044</v>
      </c>
      <c r="D409" s="215" t="s">
        <v>1944</v>
      </c>
      <c r="E409" s="215" t="s">
        <v>1945</v>
      </c>
      <c r="F409" s="215" t="s">
        <v>28</v>
      </c>
      <c r="G409" s="215" t="s">
        <v>1047</v>
      </c>
      <c r="H409" s="151" t="s">
        <v>1949</v>
      </c>
      <c r="I409" s="151" t="s">
        <v>1950</v>
      </c>
      <c r="J409" s="151" t="s">
        <v>1951</v>
      </c>
      <c r="K409" s="147" t="s">
        <v>1753</v>
      </c>
      <c r="L409" s="147" t="s">
        <v>526</v>
      </c>
      <c r="M409" s="147" t="s">
        <v>858</v>
      </c>
      <c r="N409" s="165">
        <v>1500</v>
      </c>
      <c r="O409" s="165">
        <v>1500</v>
      </c>
      <c r="P409" s="149" t="s">
        <v>74</v>
      </c>
      <c r="Q409" s="149">
        <v>100</v>
      </c>
      <c r="R409" s="164"/>
    </row>
    <row r="410" spans="1:18" s="153" customFormat="1" ht="45.75" customHeight="1" x14ac:dyDescent="0.3">
      <c r="A410" s="164">
        <f t="shared" si="6"/>
        <v>405</v>
      </c>
      <c r="B410" s="164" t="s">
        <v>1740</v>
      </c>
      <c r="C410" s="215" t="s">
        <v>1054</v>
      </c>
      <c r="D410" s="215" t="s">
        <v>1952</v>
      </c>
      <c r="E410" s="215" t="s">
        <v>1953</v>
      </c>
      <c r="F410" s="215" t="s">
        <v>37</v>
      </c>
      <c r="G410" s="215" t="s">
        <v>1047</v>
      </c>
      <c r="H410" s="148" t="s">
        <v>1954</v>
      </c>
      <c r="I410" s="148" t="s">
        <v>1955</v>
      </c>
      <c r="J410" s="148" t="s">
        <v>1956</v>
      </c>
      <c r="K410" s="147" t="s">
        <v>1957</v>
      </c>
      <c r="L410" s="191" t="s">
        <v>1958</v>
      </c>
      <c r="M410" s="191" t="s">
        <v>1959</v>
      </c>
      <c r="N410" s="165">
        <v>8570</v>
      </c>
      <c r="O410" s="165">
        <v>3958</v>
      </c>
      <c r="P410" s="149">
        <v>40</v>
      </c>
      <c r="Q410" s="149">
        <v>100</v>
      </c>
      <c r="R410" s="164"/>
    </row>
    <row r="411" spans="1:18" s="153" customFormat="1" ht="45.75" customHeight="1" x14ac:dyDescent="0.3">
      <c r="A411" s="164">
        <f t="shared" si="6"/>
        <v>406</v>
      </c>
      <c r="B411" s="164" t="s">
        <v>1740</v>
      </c>
      <c r="C411" s="215" t="s">
        <v>1054</v>
      </c>
      <c r="D411" s="215" t="s">
        <v>1952</v>
      </c>
      <c r="E411" s="215" t="s">
        <v>1960</v>
      </c>
      <c r="F411" s="215" t="s">
        <v>37</v>
      </c>
      <c r="G411" s="215" t="s">
        <v>1047</v>
      </c>
      <c r="H411" s="148" t="s">
        <v>1961</v>
      </c>
      <c r="I411" s="148" t="s">
        <v>1962</v>
      </c>
      <c r="J411" s="148" t="s">
        <v>1963</v>
      </c>
      <c r="K411" s="147" t="s">
        <v>1957</v>
      </c>
      <c r="L411" s="191" t="s">
        <v>1964</v>
      </c>
      <c r="M411" s="191" t="s">
        <v>1965</v>
      </c>
      <c r="N411" s="165">
        <v>6124</v>
      </c>
      <c r="O411" s="165">
        <v>2528</v>
      </c>
      <c r="P411" s="149">
        <v>60</v>
      </c>
      <c r="Q411" s="149">
        <v>100</v>
      </c>
      <c r="R411" s="164"/>
    </row>
    <row r="412" spans="1:18" s="153" customFormat="1" ht="45.75" customHeight="1" x14ac:dyDescent="0.3">
      <c r="A412" s="164">
        <f t="shared" si="6"/>
        <v>407</v>
      </c>
      <c r="B412" s="164" t="s">
        <v>1740</v>
      </c>
      <c r="C412" s="215" t="s">
        <v>1054</v>
      </c>
      <c r="D412" s="215" t="s">
        <v>1952</v>
      </c>
      <c r="E412" s="215" t="s">
        <v>1966</v>
      </c>
      <c r="F412" s="215" t="s">
        <v>28</v>
      </c>
      <c r="G412" s="215" t="s">
        <v>1047</v>
      </c>
      <c r="H412" s="148" t="s">
        <v>1967</v>
      </c>
      <c r="I412" s="148" t="s">
        <v>1968</v>
      </c>
      <c r="J412" s="148" t="s">
        <v>1969</v>
      </c>
      <c r="K412" s="192" t="s">
        <v>1753</v>
      </c>
      <c r="L412" s="191" t="s">
        <v>1970</v>
      </c>
      <c r="M412" s="191" t="s">
        <v>1971</v>
      </c>
      <c r="N412" s="165">
        <v>42549</v>
      </c>
      <c r="O412" s="165">
        <v>10920</v>
      </c>
      <c r="P412" s="149">
        <v>0</v>
      </c>
      <c r="Q412" s="149">
        <v>30</v>
      </c>
      <c r="R412" s="164"/>
    </row>
    <row r="413" spans="1:18" s="153" customFormat="1" ht="45.75" customHeight="1" x14ac:dyDescent="0.3">
      <c r="A413" s="164">
        <f t="shared" si="6"/>
        <v>408</v>
      </c>
      <c r="B413" s="164" t="s">
        <v>1740</v>
      </c>
      <c r="C413" s="215" t="s">
        <v>1054</v>
      </c>
      <c r="D413" s="215" t="s">
        <v>1972</v>
      </c>
      <c r="E413" s="215" t="s">
        <v>1973</v>
      </c>
      <c r="F413" s="215" t="s">
        <v>37</v>
      </c>
      <c r="G413" s="215" t="s">
        <v>1047</v>
      </c>
      <c r="H413" s="148" t="s">
        <v>1974</v>
      </c>
      <c r="I413" s="148" t="s">
        <v>1975</v>
      </c>
      <c r="J413" s="148" t="s">
        <v>1976</v>
      </c>
      <c r="K413" s="147" t="s">
        <v>1977</v>
      </c>
      <c r="L413" s="191" t="s">
        <v>1978</v>
      </c>
      <c r="M413" s="191" t="s">
        <v>1979</v>
      </c>
      <c r="N413" s="165">
        <v>35343</v>
      </c>
      <c r="O413" s="179">
        <v>11000</v>
      </c>
      <c r="P413" s="149">
        <v>6</v>
      </c>
      <c r="Q413" s="149">
        <v>40</v>
      </c>
      <c r="R413" s="164"/>
    </row>
    <row r="414" spans="1:18" s="153" customFormat="1" ht="45.75" customHeight="1" x14ac:dyDescent="0.3">
      <c r="A414" s="164">
        <f t="shared" si="6"/>
        <v>409</v>
      </c>
      <c r="B414" s="164" t="s">
        <v>1740</v>
      </c>
      <c r="C414" s="215" t="s">
        <v>1054</v>
      </c>
      <c r="D414" s="215" t="s">
        <v>1980</v>
      </c>
      <c r="E414" s="215" t="s">
        <v>1981</v>
      </c>
      <c r="F414" s="215" t="s">
        <v>37</v>
      </c>
      <c r="G414" s="215" t="s">
        <v>1047</v>
      </c>
      <c r="H414" s="148" t="s">
        <v>1982</v>
      </c>
      <c r="I414" s="148" t="s">
        <v>1983</v>
      </c>
      <c r="J414" s="148" t="s">
        <v>1984</v>
      </c>
      <c r="K414" s="147" t="s">
        <v>1957</v>
      </c>
      <c r="L414" s="191" t="s">
        <v>1985</v>
      </c>
      <c r="M414" s="191" t="s">
        <v>1986</v>
      </c>
      <c r="N414" s="165">
        <v>6104</v>
      </c>
      <c r="O414" s="165">
        <v>2699</v>
      </c>
      <c r="P414" s="149">
        <v>43</v>
      </c>
      <c r="Q414" s="149">
        <v>100</v>
      </c>
      <c r="R414" s="164"/>
    </row>
    <row r="415" spans="1:18" s="153" customFormat="1" ht="45.75" customHeight="1" x14ac:dyDescent="0.3">
      <c r="A415" s="164">
        <f t="shared" si="6"/>
        <v>410</v>
      </c>
      <c r="B415" s="164" t="s">
        <v>1740</v>
      </c>
      <c r="C415" s="215" t="s">
        <v>1054</v>
      </c>
      <c r="D415" s="215" t="s">
        <v>1987</v>
      </c>
      <c r="E415" s="215" t="s">
        <v>1988</v>
      </c>
      <c r="F415" s="215" t="s">
        <v>37</v>
      </c>
      <c r="G415" s="215" t="s">
        <v>1047</v>
      </c>
      <c r="H415" s="148" t="s">
        <v>1989</v>
      </c>
      <c r="I415" s="148" t="s">
        <v>1990</v>
      </c>
      <c r="J415" s="148" t="s">
        <v>1963</v>
      </c>
      <c r="K415" s="147" t="s">
        <v>1991</v>
      </c>
      <c r="L415" s="191" t="s">
        <v>1992</v>
      </c>
      <c r="M415" s="191" t="s">
        <v>1993</v>
      </c>
      <c r="N415" s="165">
        <v>12673</v>
      </c>
      <c r="O415" s="165">
        <v>3074</v>
      </c>
      <c r="P415" s="149">
        <v>28</v>
      </c>
      <c r="Q415" s="149">
        <v>95</v>
      </c>
      <c r="R415" s="164"/>
    </row>
    <row r="416" spans="1:18" s="153" customFormat="1" ht="66" x14ac:dyDescent="0.3">
      <c r="A416" s="164">
        <f t="shared" si="6"/>
        <v>411</v>
      </c>
      <c r="B416" s="164" t="s">
        <v>1740</v>
      </c>
      <c r="C416" s="215" t="s">
        <v>1054</v>
      </c>
      <c r="D416" s="215" t="s">
        <v>1994</v>
      </c>
      <c r="E416" s="215" t="s">
        <v>1995</v>
      </c>
      <c r="F416" s="215" t="s">
        <v>28</v>
      </c>
      <c r="G416" s="215" t="s">
        <v>1047</v>
      </c>
      <c r="H416" s="148" t="s">
        <v>1996</v>
      </c>
      <c r="I416" s="148" t="s">
        <v>1997</v>
      </c>
      <c r="J416" s="148" t="s">
        <v>1998</v>
      </c>
      <c r="K416" s="192" t="s">
        <v>526</v>
      </c>
      <c r="L416" s="193" t="s">
        <v>2000</v>
      </c>
      <c r="M416" s="191" t="s">
        <v>2001</v>
      </c>
      <c r="N416" s="165">
        <v>29222</v>
      </c>
      <c r="O416" s="165">
        <v>783</v>
      </c>
      <c r="P416" s="149">
        <v>0</v>
      </c>
      <c r="Q416" s="149">
        <v>20</v>
      </c>
      <c r="R416" s="164"/>
    </row>
    <row r="417" spans="1:18" s="153" customFormat="1" ht="45.75" customHeight="1" x14ac:dyDescent="0.3">
      <c r="A417" s="164">
        <f t="shared" si="6"/>
        <v>412</v>
      </c>
      <c r="B417" s="164" t="s">
        <v>1740</v>
      </c>
      <c r="C417" s="215" t="s">
        <v>1054</v>
      </c>
      <c r="D417" s="215" t="s">
        <v>2002</v>
      </c>
      <c r="E417" s="215" t="s">
        <v>2003</v>
      </c>
      <c r="F417" s="215" t="s">
        <v>28</v>
      </c>
      <c r="G417" s="215" t="s">
        <v>1047</v>
      </c>
      <c r="H417" s="148" t="s">
        <v>2004</v>
      </c>
      <c r="I417" s="148" t="s">
        <v>2005</v>
      </c>
      <c r="J417" s="148" t="s">
        <v>2006</v>
      </c>
      <c r="K417" s="192" t="s">
        <v>1773</v>
      </c>
      <c r="L417" s="191" t="s">
        <v>1773</v>
      </c>
      <c r="M417" s="191" t="s">
        <v>858</v>
      </c>
      <c r="N417" s="165">
        <v>1000</v>
      </c>
      <c r="O417" s="165">
        <v>638</v>
      </c>
      <c r="P417" s="149">
        <v>0</v>
      </c>
      <c r="Q417" s="149">
        <v>100</v>
      </c>
      <c r="R417" s="164"/>
    </row>
    <row r="418" spans="1:18" s="153" customFormat="1" ht="49.5" x14ac:dyDescent="0.3">
      <c r="A418" s="164">
        <f t="shared" si="6"/>
        <v>413</v>
      </c>
      <c r="B418" s="164" t="s">
        <v>1740</v>
      </c>
      <c r="C418" s="215" t="s">
        <v>1054</v>
      </c>
      <c r="D418" s="215" t="s">
        <v>2007</v>
      </c>
      <c r="E418" s="215" t="s">
        <v>2008</v>
      </c>
      <c r="F418" s="215" t="s">
        <v>28</v>
      </c>
      <c r="G418" s="215" t="s">
        <v>1047</v>
      </c>
      <c r="H418" s="148" t="s">
        <v>2009</v>
      </c>
      <c r="I418" s="148" t="s">
        <v>2010</v>
      </c>
      <c r="J418" s="148" t="s">
        <v>2011</v>
      </c>
      <c r="K418" s="192" t="s">
        <v>1753</v>
      </c>
      <c r="L418" s="191" t="s">
        <v>1753</v>
      </c>
      <c r="M418" s="191" t="s">
        <v>858</v>
      </c>
      <c r="N418" s="165">
        <v>1400</v>
      </c>
      <c r="O418" s="165">
        <v>1400</v>
      </c>
      <c r="P418" s="149">
        <v>0</v>
      </c>
      <c r="Q418" s="149">
        <v>100</v>
      </c>
      <c r="R418" s="164"/>
    </row>
    <row r="419" spans="1:18" s="153" customFormat="1" ht="45.75" customHeight="1" x14ac:dyDescent="0.3">
      <c r="A419" s="164">
        <f t="shared" si="6"/>
        <v>414</v>
      </c>
      <c r="B419" s="164" t="s">
        <v>1740</v>
      </c>
      <c r="C419" s="215" t="s">
        <v>2012</v>
      </c>
      <c r="D419" s="215" t="s">
        <v>2013</v>
      </c>
      <c r="E419" s="215" t="s">
        <v>2014</v>
      </c>
      <c r="F419" s="215" t="s">
        <v>28</v>
      </c>
      <c r="G419" s="215" t="s">
        <v>981</v>
      </c>
      <c r="H419" s="148" t="s">
        <v>2015</v>
      </c>
      <c r="I419" s="148" t="s">
        <v>2016</v>
      </c>
      <c r="J419" s="148" t="s">
        <v>2017</v>
      </c>
      <c r="K419" s="147" t="s">
        <v>526</v>
      </c>
      <c r="L419" s="147" t="s">
        <v>1773</v>
      </c>
      <c r="M419" s="147" t="s">
        <v>1260</v>
      </c>
      <c r="N419" s="165">
        <v>160</v>
      </c>
      <c r="O419" s="165">
        <v>160</v>
      </c>
      <c r="P419" s="149" t="s">
        <v>74</v>
      </c>
      <c r="Q419" s="149">
        <v>100</v>
      </c>
      <c r="R419" s="164"/>
    </row>
    <row r="420" spans="1:18" s="153" customFormat="1" ht="45.75" customHeight="1" x14ac:dyDescent="0.3">
      <c r="A420" s="164">
        <f t="shared" si="6"/>
        <v>415</v>
      </c>
      <c r="B420" s="164" t="s">
        <v>1740</v>
      </c>
      <c r="C420" s="215" t="s">
        <v>2012</v>
      </c>
      <c r="D420" s="215" t="s">
        <v>2018</v>
      </c>
      <c r="E420" s="215" t="s">
        <v>2014</v>
      </c>
      <c r="F420" s="215" t="s">
        <v>28</v>
      </c>
      <c r="G420" s="215" t="s">
        <v>981</v>
      </c>
      <c r="H420" s="148" t="s">
        <v>2019</v>
      </c>
      <c r="I420" s="148" t="s">
        <v>2020</v>
      </c>
      <c r="J420" s="148" t="s">
        <v>2021</v>
      </c>
      <c r="K420" s="147" t="s">
        <v>526</v>
      </c>
      <c r="L420" s="147" t="s">
        <v>1773</v>
      </c>
      <c r="M420" s="147" t="s">
        <v>216</v>
      </c>
      <c r="N420" s="165">
        <v>4944</v>
      </c>
      <c r="O420" s="165">
        <v>4944</v>
      </c>
      <c r="P420" s="149" t="s">
        <v>74</v>
      </c>
      <c r="Q420" s="149">
        <v>100</v>
      </c>
      <c r="R420" s="164"/>
    </row>
    <row r="421" spans="1:18" s="153" customFormat="1" ht="45.75" customHeight="1" x14ac:dyDescent="0.3">
      <c r="A421" s="164">
        <f t="shared" si="6"/>
        <v>416</v>
      </c>
      <c r="B421" s="164" t="s">
        <v>1740</v>
      </c>
      <c r="C421" s="215" t="s">
        <v>2012</v>
      </c>
      <c r="D421" s="215" t="s">
        <v>2022</v>
      </c>
      <c r="E421" s="215" t="s">
        <v>2023</v>
      </c>
      <c r="F421" s="215" t="s">
        <v>28</v>
      </c>
      <c r="G421" s="215" t="s">
        <v>981</v>
      </c>
      <c r="H421" s="148" t="s">
        <v>2024</v>
      </c>
      <c r="I421" s="148" t="s">
        <v>2020</v>
      </c>
      <c r="J421" s="148" t="s">
        <v>2025</v>
      </c>
      <c r="K421" s="147" t="s">
        <v>1773</v>
      </c>
      <c r="L421" s="147" t="s">
        <v>539</v>
      </c>
      <c r="M421" s="147" t="s">
        <v>1119</v>
      </c>
      <c r="N421" s="165">
        <v>300</v>
      </c>
      <c r="O421" s="165">
        <v>300</v>
      </c>
      <c r="P421" s="149" t="s">
        <v>74</v>
      </c>
      <c r="Q421" s="149">
        <v>100</v>
      </c>
      <c r="R421" s="164"/>
    </row>
    <row r="422" spans="1:18" s="153" customFormat="1" ht="45.75" customHeight="1" x14ac:dyDescent="0.3">
      <c r="A422" s="164">
        <f t="shared" si="6"/>
        <v>417</v>
      </c>
      <c r="B422" s="164" t="s">
        <v>1740</v>
      </c>
      <c r="C422" s="164" t="s">
        <v>2012</v>
      </c>
      <c r="D422" s="164" t="s">
        <v>2026</v>
      </c>
      <c r="E422" s="164" t="s">
        <v>2027</v>
      </c>
      <c r="F422" s="164" t="s">
        <v>28</v>
      </c>
      <c r="G422" s="164" t="s">
        <v>2028</v>
      </c>
      <c r="H422" s="167" t="s">
        <v>2029</v>
      </c>
      <c r="I422" s="167" t="s">
        <v>2030</v>
      </c>
      <c r="J422" s="167" t="s">
        <v>2031</v>
      </c>
      <c r="K422" s="168" t="s">
        <v>1753</v>
      </c>
      <c r="L422" s="147" t="s">
        <v>526</v>
      </c>
      <c r="M422" s="168" t="s">
        <v>1260</v>
      </c>
      <c r="N422" s="169">
        <v>1900</v>
      </c>
      <c r="O422" s="169">
        <v>1900</v>
      </c>
      <c r="P422" s="171" t="s">
        <v>74</v>
      </c>
      <c r="Q422" s="171">
        <v>100</v>
      </c>
      <c r="R422" s="164"/>
    </row>
    <row r="423" spans="1:18" s="153" customFormat="1" ht="45.75" customHeight="1" x14ac:dyDescent="0.3">
      <c r="A423" s="164">
        <f t="shared" si="6"/>
        <v>418</v>
      </c>
      <c r="B423" s="164" t="s">
        <v>1740</v>
      </c>
      <c r="C423" s="215" t="s">
        <v>2012</v>
      </c>
      <c r="D423" s="215" t="s">
        <v>2026</v>
      </c>
      <c r="E423" s="215" t="s">
        <v>2027</v>
      </c>
      <c r="F423" s="215" t="s">
        <v>28</v>
      </c>
      <c r="G423" s="215" t="s">
        <v>2028</v>
      </c>
      <c r="H423" s="148" t="s">
        <v>2029</v>
      </c>
      <c r="I423" s="167" t="s">
        <v>2032</v>
      </c>
      <c r="J423" s="151" t="s">
        <v>2033</v>
      </c>
      <c r="K423" s="147" t="s">
        <v>526</v>
      </c>
      <c r="L423" s="147" t="s">
        <v>1773</v>
      </c>
      <c r="M423" s="147" t="s">
        <v>1828</v>
      </c>
      <c r="N423" s="165">
        <v>300</v>
      </c>
      <c r="O423" s="165">
        <v>300</v>
      </c>
      <c r="P423" s="149" t="s">
        <v>74</v>
      </c>
      <c r="Q423" s="149">
        <v>100</v>
      </c>
      <c r="R423" s="164"/>
    </row>
    <row r="424" spans="1:18" s="153" customFormat="1" ht="45.75" customHeight="1" x14ac:dyDescent="0.3">
      <c r="A424" s="164">
        <f t="shared" si="6"/>
        <v>419</v>
      </c>
      <c r="B424" s="164" t="s">
        <v>1740</v>
      </c>
      <c r="C424" s="215" t="s">
        <v>2012</v>
      </c>
      <c r="D424" s="215" t="s">
        <v>2026</v>
      </c>
      <c r="E424" s="215" t="s">
        <v>2027</v>
      </c>
      <c r="F424" s="215" t="s">
        <v>28</v>
      </c>
      <c r="G424" s="215" t="s">
        <v>2028</v>
      </c>
      <c r="H424" s="148" t="s">
        <v>2029</v>
      </c>
      <c r="I424" s="148" t="s">
        <v>2034</v>
      </c>
      <c r="J424" s="148" t="s">
        <v>2033</v>
      </c>
      <c r="K424" s="168" t="s">
        <v>1753</v>
      </c>
      <c r="L424" s="147" t="s">
        <v>526</v>
      </c>
      <c r="M424" s="147" t="s">
        <v>1828</v>
      </c>
      <c r="N424" s="165">
        <v>205</v>
      </c>
      <c r="O424" s="165">
        <v>205</v>
      </c>
      <c r="P424" s="149" t="s">
        <v>74</v>
      </c>
      <c r="Q424" s="149">
        <v>100</v>
      </c>
      <c r="R424" s="164"/>
    </row>
    <row r="425" spans="1:18" s="153" customFormat="1" ht="24" customHeight="1" x14ac:dyDescent="0.3">
      <c r="A425" s="164">
        <f t="shared" si="6"/>
        <v>420</v>
      </c>
      <c r="B425" s="164" t="s">
        <v>2035</v>
      </c>
      <c r="C425" s="215" t="s">
        <v>2036</v>
      </c>
      <c r="D425" s="215" t="s">
        <v>2037</v>
      </c>
      <c r="E425" s="215" t="s">
        <v>2038</v>
      </c>
      <c r="F425" s="215" t="s">
        <v>196</v>
      </c>
      <c r="G425" s="215" t="s">
        <v>2039</v>
      </c>
      <c r="H425" s="147" t="s">
        <v>2040</v>
      </c>
      <c r="I425" s="215" t="s">
        <v>2041</v>
      </c>
      <c r="J425" s="148" t="s">
        <v>2042</v>
      </c>
      <c r="K425" s="147" t="s">
        <v>288</v>
      </c>
      <c r="L425" s="147" t="s">
        <v>842</v>
      </c>
      <c r="M425" s="147" t="s">
        <v>2043</v>
      </c>
      <c r="N425" s="165">
        <v>12873</v>
      </c>
      <c r="O425" s="165">
        <v>4600</v>
      </c>
      <c r="P425" s="149">
        <v>0</v>
      </c>
      <c r="Q425" s="149">
        <v>55</v>
      </c>
      <c r="R425" s="215"/>
    </row>
    <row r="426" spans="1:18" s="153" customFormat="1" ht="24.95" customHeight="1" x14ac:dyDescent="0.3">
      <c r="A426" s="164">
        <f t="shared" si="6"/>
        <v>421</v>
      </c>
      <c r="B426" s="164" t="s">
        <v>2044</v>
      </c>
      <c r="C426" s="215" t="s">
        <v>2036</v>
      </c>
      <c r="D426" s="215" t="s">
        <v>2037</v>
      </c>
      <c r="E426" s="215" t="s">
        <v>2038</v>
      </c>
      <c r="F426" s="215" t="s">
        <v>196</v>
      </c>
      <c r="G426" s="215" t="s">
        <v>2045</v>
      </c>
      <c r="H426" s="147" t="s">
        <v>2046</v>
      </c>
      <c r="I426" s="215" t="s">
        <v>2041</v>
      </c>
      <c r="J426" s="148" t="s">
        <v>2047</v>
      </c>
      <c r="K426" s="147" t="s">
        <v>288</v>
      </c>
      <c r="L426" s="147" t="s">
        <v>842</v>
      </c>
      <c r="M426" s="147" t="s">
        <v>2048</v>
      </c>
      <c r="N426" s="165">
        <v>5397</v>
      </c>
      <c r="O426" s="165">
        <v>2200</v>
      </c>
      <c r="P426" s="149">
        <v>0</v>
      </c>
      <c r="Q426" s="149">
        <v>70</v>
      </c>
      <c r="R426" s="215"/>
    </row>
    <row r="427" spans="1:18" s="153" customFormat="1" ht="24.95" customHeight="1" x14ac:dyDescent="0.3">
      <c r="A427" s="164">
        <f t="shared" si="6"/>
        <v>422</v>
      </c>
      <c r="B427" s="164" t="s">
        <v>2044</v>
      </c>
      <c r="C427" s="215" t="s">
        <v>2036</v>
      </c>
      <c r="D427" s="215" t="s">
        <v>2049</v>
      </c>
      <c r="E427" s="215" t="s">
        <v>2050</v>
      </c>
      <c r="F427" s="215" t="s">
        <v>312</v>
      </c>
      <c r="G427" s="215" t="s">
        <v>1159</v>
      </c>
      <c r="H427" s="147" t="s">
        <v>2051</v>
      </c>
      <c r="I427" s="215" t="s">
        <v>2052</v>
      </c>
      <c r="J427" s="148" t="s">
        <v>2053</v>
      </c>
      <c r="K427" s="147" t="s">
        <v>288</v>
      </c>
      <c r="L427" s="147" t="s">
        <v>671</v>
      </c>
      <c r="M427" s="147" t="s">
        <v>625</v>
      </c>
      <c r="N427" s="165">
        <v>400</v>
      </c>
      <c r="O427" s="165">
        <v>400</v>
      </c>
      <c r="P427" s="149">
        <v>0</v>
      </c>
      <c r="Q427" s="149">
        <v>100</v>
      </c>
      <c r="R427" s="215"/>
    </row>
    <row r="428" spans="1:18" s="153" customFormat="1" ht="24.95" customHeight="1" x14ac:dyDescent="0.3">
      <c r="A428" s="164">
        <f t="shared" si="6"/>
        <v>423</v>
      </c>
      <c r="B428" s="164" t="s">
        <v>2044</v>
      </c>
      <c r="C428" s="215" t="s">
        <v>2036</v>
      </c>
      <c r="D428" s="215" t="s">
        <v>2054</v>
      </c>
      <c r="E428" s="215" t="s">
        <v>2055</v>
      </c>
      <c r="F428" s="215" t="s">
        <v>312</v>
      </c>
      <c r="G428" s="215" t="s">
        <v>2056</v>
      </c>
      <c r="H428" s="147" t="s">
        <v>2057</v>
      </c>
      <c r="I428" s="215" t="s">
        <v>2058</v>
      </c>
      <c r="J428" s="148" t="s">
        <v>2059</v>
      </c>
      <c r="K428" s="147" t="s">
        <v>2060</v>
      </c>
      <c r="L428" s="147" t="s">
        <v>2060</v>
      </c>
      <c r="M428" s="147" t="s">
        <v>1485</v>
      </c>
      <c r="N428" s="165">
        <v>315</v>
      </c>
      <c r="O428" s="165">
        <v>200</v>
      </c>
      <c r="P428" s="149"/>
      <c r="Q428" s="149"/>
      <c r="R428" s="215"/>
    </row>
    <row r="429" spans="1:18" s="153" customFormat="1" ht="24.95" customHeight="1" x14ac:dyDescent="0.3">
      <c r="A429" s="164">
        <f t="shared" si="6"/>
        <v>424</v>
      </c>
      <c r="B429" s="164" t="s">
        <v>2044</v>
      </c>
      <c r="C429" s="215" t="s">
        <v>2036</v>
      </c>
      <c r="D429" s="215" t="s">
        <v>2054</v>
      </c>
      <c r="E429" s="215" t="s">
        <v>2055</v>
      </c>
      <c r="F429" s="215" t="s">
        <v>312</v>
      </c>
      <c r="G429" s="215" t="s">
        <v>2056</v>
      </c>
      <c r="H429" s="147" t="s">
        <v>2061</v>
      </c>
      <c r="I429" s="215" t="s">
        <v>2062</v>
      </c>
      <c r="J429" s="148" t="s">
        <v>2063</v>
      </c>
      <c r="K429" s="147" t="s">
        <v>2060</v>
      </c>
      <c r="L429" s="147" t="s">
        <v>2060</v>
      </c>
      <c r="M429" s="147" t="s">
        <v>1485</v>
      </c>
      <c r="N429" s="165">
        <v>170</v>
      </c>
      <c r="O429" s="165">
        <v>170</v>
      </c>
      <c r="P429" s="149"/>
      <c r="Q429" s="149"/>
      <c r="R429" s="215"/>
    </row>
    <row r="430" spans="1:18" s="153" customFormat="1" ht="24.95" customHeight="1" x14ac:dyDescent="0.3">
      <c r="A430" s="164">
        <f t="shared" si="6"/>
        <v>425</v>
      </c>
      <c r="B430" s="164" t="s">
        <v>2044</v>
      </c>
      <c r="C430" s="215" t="s">
        <v>2036</v>
      </c>
      <c r="D430" s="215" t="s">
        <v>2054</v>
      </c>
      <c r="E430" s="215" t="s">
        <v>2055</v>
      </c>
      <c r="F430" s="215" t="s">
        <v>312</v>
      </c>
      <c r="G430" s="215" t="s">
        <v>2056</v>
      </c>
      <c r="H430" s="147" t="s">
        <v>2064</v>
      </c>
      <c r="I430" s="215" t="s">
        <v>2065</v>
      </c>
      <c r="J430" s="148" t="s">
        <v>2066</v>
      </c>
      <c r="K430" s="147" t="s">
        <v>2060</v>
      </c>
      <c r="L430" s="147" t="s">
        <v>2060</v>
      </c>
      <c r="M430" s="147" t="s">
        <v>1485</v>
      </c>
      <c r="N430" s="165">
        <v>240</v>
      </c>
      <c r="O430" s="165">
        <v>240</v>
      </c>
      <c r="P430" s="149"/>
      <c r="Q430" s="149"/>
      <c r="R430" s="215"/>
    </row>
    <row r="431" spans="1:18" s="153" customFormat="1" ht="24.95" customHeight="1" x14ac:dyDescent="0.3">
      <c r="A431" s="164">
        <f t="shared" si="6"/>
        <v>426</v>
      </c>
      <c r="B431" s="164" t="s">
        <v>2044</v>
      </c>
      <c r="C431" s="215" t="s">
        <v>2036</v>
      </c>
      <c r="D431" s="215" t="s">
        <v>2054</v>
      </c>
      <c r="E431" s="215" t="s">
        <v>2055</v>
      </c>
      <c r="F431" s="215" t="s">
        <v>312</v>
      </c>
      <c r="G431" s="215" t="s">
        <v>2067</v>
      </c>
      <c r="H431" s="147" t="s">
        <v>2068</v>
      </c>
      <c r="I431" s="215" t="s">
        <v>2069</v>
      </c>
      <c r="J431" s="148" t="s">
        <v>2070</v>
      </c>
      <c r="K431" s="147" t="s">
        <v>73</v>
      </c>
      <c r="L431" s="126" t="s">
        <v>776</v>
      </c>
      <c r="M431" s="126" t="s">
        <v>638</v>
      </c>
      <c r="N431" s="165">
        <v>3400</v>
      </c>
      <c r="O431" s="165">
        <v>1400</v>
      </c>
      <c r="P431" s="149"/>
      <c r="Q431" s="149"/>
      <c r="R431" s="215"/>
    </row>
    <row r="432" spans="1:18" s="153" customFormat="1" ht="24.95" customHeight="1" x14ac:dyDescent="0.3">
      <c r="A432" s="164">
        <f t="shared" si="6"/>
        <v>427</v>
      </c>
      <c r="B432" s="164" t="s">
        <v>2044</v>
      </c>
      <c r="C432" s="215" t="s">
        <v>2071</v>
      </c>
      <c r="D432" s="215" t="s">
        <v>2072</v>
      </c>
      <c r="E432" s="215" t="s">
        <v>2073</v>
      </c>
      <c r="F432" s="215" t="s">
        <v>312</v>
      </c>
      <c r="G432" s="215" t="s">
        <v>2074</v>
      </c>
      <c r="H432" s="147" t="s">
        <v>2075</v>
      </c>
      <c r="I432" s="215" t="s">
        <v>2076</v>
      </c>
      <c r="J432" s="148" t="s">
        <v>2077</v>
      </c>
      <c r="K432" s="147" t="s">
        <v>1356</v>
      </c>
      <c r="L432" s="147"/>
      <c r="M432" s="147"/>
      <c r="N432" s="165">
        <v>5800</v>
      </c>
      <c r="O432" s="165">
        <v>2000</v>
      </c>
      <c r="P432" s="149">
        <v>0</v>
      </c>
      <c r="Q432" s="149">
        <v>30</v>
      </c>
      <c r="R432" s="215"/>
    </row>
    <row r="433" spans="1:18" s="153" customFormat="1" ht="24.95" customHeight="1" x14ac:dyDescent="0.3">
      <c r="A433" s="164">
        <f t="shared" si="6"/>
        <v>428</v>
      </c>
      <c r="B433" s="164" t="s">
        <v>2044</v>
      </c>
      <c r="C433" s="215" t="s">
        <v>2071</v>
      </c>
      <c r="D433" s="215" t="s">
        <v>2072</v>
      </c>
      <c r="E433" s="215" t="s">
        <v>2073</v>
      </c>
      <c r="F433" s="215" t="s">
        <v>312</v>
      </c>
      <c r="G433" s="215" t="s">
        <v>2074</v>
      </c>
      <c r="H433" s="147" t="s">
        <v>2078</v>
      </c>
      <c r="I433" s="215" t="s">
        <v>2079</v>
      </c>
      <c r="J433" s="148" t="s">
        <v>2080</v>
      </c>
      <c r="K433" s="147" t="s">
        <v>326</v>
      </c>
      <c r="L433" s="126" t="s">
        <v>2081</v>
      </c>
      <c r="M433" s="126" t="s">
        <v>2082</v>
      </c>
      <c r="N433" s="165">
        <v>1500</v>
      </c>
      <c r="O433" s="165">
        <v>1500</v>
      </c>
      <c r="P433" s="149">
        <v>0</v>
      </c>
      <c r="Q433" s="149">
        <v>100</v>
      </c>
      <c r="R433" s="215"/>
    </row>
    <row r="434" spans="1:18" s="153" customFormat="1" ht="24.95" customHeight="1" x14ac:dyDescent="0.3">
      <c r="A434" s="164">
        <f t="shared" si="6"/>
        <v>429</v>
      </c>
      <c r="B434" s="164" t="s">
        <v>2044</v>
      </c>
      <c r="C434" s="215" t="s">
        <v>2083</v>
      </c>
      <c r="D434" s="215" t="s">
        <v>2084</v>
      </c>
      <c r="E434" s="215" t="s">
        <v>2085</v>
      </c>
      <c r="F434" s="215" t="s">
        <v>312</v>
      </c>
      <c r="G434" s="215" t="s">
        <v>2086</v>
      </c>
      <c r="H434" s="147" t="s">
        <v>2087</v>
      </c>
      <c r="I434" s="215" t="s">
        <v>2088</v>
      </c>
      <c r="J434" s="148" t="s">
        <v>2089</v>
      </c>
      <c r="K434" s="147" t="s">
        <v>2090</v>
      </c>
      <c r="L434" s="147" t="s">
        <v>2091</v>
      </c>
      <c r="M434" s="147" t="s">
        <v>2043</v>
      </c>
      <c r="N434" s="165">
        <v>15800</v>
      </c>
      <c r="O434" s="165">
        <v>3600</v>
      </c>
      <c r="P434" s="149">
        <v>0</v>
      </c>
      <c r="Q434" s="149">
        <v>30</v>
      </c>
      <c r="R434" s="215"/>
    </row>
    <row r="435" spans="1:18" s="153" customFormat="1" ht="24.95" customHeight="1" x14ac:dyDescent="0.3">
      <c r="A435" s="164">
        <f t="shared" si="6"/>
        <v>430</v>
      </c>
      <c r="B435" s="164" t="s">
        <v>2044</v>
      </c>
      <c r="C435" s="215" t="s">
        <v>2083</v>
      </c>
      <c r="D435" s="215" t="s">
        <v>2092</v>
      </c>
      <c r="E435" s="215" t="s">
        <v>2093</v>
      </c>
      <c r="F435" s="215" t="s">
        <v>312</v>
      </c>
      <c r="G435" s="215" t="s">
        <v>1159</v>
      </c>
      <c r="H435" s="147" t="s">
        <v>2094</v>
      </c>
      <c r="I435" s="215" t="s">
        <v>2095</v>
      </c>
      <c r="J435" s="148" t="s">
        <v>2096</v>
      </c>
      <c r="K435" s="147" t="s">
        <v>290</v>
      </c>
      <c r="L435" s="147" t="s">
        <v>2097</v>
      </c>
      <c r="M435" s="147" t="s">
        <v>1229</v>
      </c>
      <c r="N435" s="165">
        <v>350</v>
      </c>
      <c r="O435" s="165">
        <v>350</v>
      </c>
      <c r="P435" s="149">
        <v>0</v>
      </c>
      <c r="Q435" s="149">
        <v>100</v>
      </c>
      <c r="R435" s="215"/>
    </row>
    <row r="436" spans="1:18" s="153" customFormat="1" ht="24.95" customHeight="1" x14ac:dyDescent="0.3">
      <c r="A436" s="164">
        <f t="shared" si="6"/>
        <v>431</v>
      </c>
      <c r="B436" s="164" t="s">
        <v>2044</v>
      </c>
      <c r="C436" s="215" t="s">
        <v>2083</v>
      </c>
      <c r="D436" s="215" t="s">
        <v>2092</v>
      </c>
      <c r="E436" s="215" t="s">
        <v>2093</v>
      </c>
      <c r="F436" s="215" t="s">
        <v>312</v>
      </c>
      <c r="G436" s="215" t="s">
        <v>1159</v>
      </c>
      <c r="H436" s="147" t="s">
        <v>2098</v>
      </c>
      <c r="I436" s="215" t="s">
        <v>2099</v>
      </c>
      <c r="J436" s="148" t="s">
        <v>2100</v>
      </c>
      <c r="K436" s="147" t="s">
        <v>364</v>
      </c>
      <c r="L436" s="147" t="s">
        <v>841</v>
      </c>
      <c r="M436" s="147" t="s">
        <v>1233</v>
      </c>
      <c r="N436" s="165">
        <v>270</v>
      </c>
      <c r="O436" s="165">
        <v>270</v>
      </c>
      <c r="P436" s="149">
        <v>0</v>
      </c>
      <c r="Q436" s="149">
        <v>100</v>
      </c>
      <c r="R436" s="215"/>
    </row>
    <row r="437" spans="1:18" s="153" customFormat="1" ht="24.95" customHeight="1" x14ac:dyDescent="0.3">
      <c r="A437" s="164">
        <f t="shared" si="6"/>
        <v>432</v>
      </c>
      <c r="B437" s="164" t="s">
        <v>2044</v>
      </c>
      <c r="C437" s="215" t="s">
        <v>2083</v>
      </c>
      <c r="D437" s="215" t="s">
        <v>2092</v>
      </c>
      <c r="E437" s="215" t="s">
        <v>2093</v>
      </c>
      <c r="F437" s="215" t="s">
        <v>312</v>
      </c>
      <c r="G437" s="215" t="s">
        <v>1159</v>
      </c>
      <c r="H437" s="147" t="s">
        <v>2101</v>
      </c>
      <c r="I437" s="215" t="s">
        <v>2102</v>
      </c>
      <c r="J437" s="148" t="s">
        <v>2103</v>
      </c>
      <c r="K437" s="147" t="s">
        <v>288</v>
      </c>
      <c r="L437" s="147" t="s">
        <v>1218</v>
      </c>
      <c r="M437" s="147" t="s">
        <v>1229</v>
      </c>
      <c r="N437" s="165">
        <v>220</v>
      </c>
      <c r="O437" s="165">
        <v>220</v>
      </c>
      <c r="P437" s="149">
        <v>0</v>
      </c>
      <c r="Q437" s="149">
        <v>100</v>
      </c>
      <c r="R437" s="215"/>
    </row>
    <row r="438" spans="1:18" s="153" customFormat="1" ht="24.95" customHeight="1" x14ac:dyDescent="0.3">
      <c r="A438" s="164">
        <f t="shared" si="6"/>
        <v>433</v>
      </c>
      <c r="B438" s="164" t="s">
        <v>2044</v>
      </c>
      <c r="C438" s="215" t="s">
        <v>2083</v>
      </c>
      <c r="D438" s="215" t="s">
        <v>2092</v>
      </c>
      <c r="E438" s="215" t="s">
        <v>2093</v>
      </c>
      <c r="F438" s="215" t="s">
        <v>312</v>
      </c>
      <c r="G438" s="215" t="s">
        <v>1159</v>
      </c>
      <c r="H438" s="147" t="s">
        <v>2104</v>
      </c>
      <c r="I438" s="215" t="s">
        <v>2105</v>
      </c>
      <c r="J438" s="148" t="s">
        <v>2096</v>
      </c>
      <c r="K438" s="147" t="s">
        <v>317</v>
      </c>
      <c r="L438" s="147" t="s">
        <v>1233</v>
      </c>
      <c r="M438" s="147" t="s">
        <v>2081</v>
      </c>
      <c r="N438" s="165">
        <v>330</v>
      </c>
      <c r="O438" s="165">
        <v>330</v>
      </c>
      <c r="P438" s="149">
        <v>0</v>
      </c>
      <c r="Q438" s="149">
        <v>100</v>
      </c>
      <c r="R438" s="215"/>
    </row>
    <row r="439" spans="1:18" s="153" customFormat="1" ht="24.95" customHeight="1" x14ac:dyDescent="0.3">
      <c r="A439" s="164">
        <f t="shared" si="6"/>
        <v>434</v>
      </c>
      <c r="B439" s="164" t="s">
        <v>2044</v>
      </c>
      <c r="C439" s="215" t="s">
        <v>2083</v>
      </c>
      <c r="D439" s="215" t="s">
        <v>2092</v>
      </c>
      <c r="E439" s="215" t="s">
        <v>2093</v>
      </c>
      <c r="F439" s="215" t="s">
        <v>312</v>
      </c>
      <c r="G439" s="215" t="s">
        <v>1159</v>
      </c>
      <c r="H439" s="147" t="s">
        <v>2106</v>
      </c>
      <c r="I439" s="215" t="s">
        <v>2107</v>
      </c>
      <c r="J439" s="148" t="s">
        <v>2096</v>
      </c>
      <c r="K439" s="147" t="s">
        <v>317</v>
      </c>
      <c r="L439" s="147" t="s">
        <v>1233</v>
      </c>
      <c r="M439" s="147" t="s">
        <v>2081</v>
      </c>
      <c r="N439" s="165">
        <v>330</v>
      </c>
      <c r="O439" s="165">
        <v>330</v>
      </c>
      <c r="P439" s="149">
        <v>0</v>
      </c>
      <c r="Q439" s="149">
        <v>100</v>
      </c>
      <c r="R439" s="215"/>
    </row>
    <row r="440" spans="1:18" s="153" customFormat="1" ht="24.95" customHeight="1" x14ac:dyDescent="0.3">
      <c r="A440" s="164">
        <f t="shared" si="6"/>
        <v>435</v>
      </c>
      <c r="B440" s="164" t="s">
        <v>2044</v>
      </c>
      <c r="C440" s="215" t="s">
        <v>2083</v>
      </c>
      <c r="D440" s="215" t="s">
        <v>2092</v>
      </c>
      <c r="E440" s="215" t="s">
        <v>2093</v>
      </c>
      <c r="F440" s="215" t="s">
        <v>312</v>
      </c>
      <c r="G440" s="215" t="s">
        <v>1159</v>
      </c>
      <c r="H440" s="147" t="s">
        <v>2108</v>
      </c>
      <c r="I440" s="215" t="s">
        <v>2109</v>
      </c>
      <c r="J440" s="148" t="s">
        <v>2100</v>
      </c>
      <c r="K440" s="147" t="s">
        <v>317</v>
      </c>
      <c r="L440" s="147" t="s">
        <v>1233</v>
      </c>
      <c r="M440" s="147" t="s">
        <v>2081</v>
      </c>
      <c r="N440" s="165">
        <v>270</v>
      </c>
      <c r="O440" s="165">
        <v>270</v>
      </c>
      <c r="P440" s="149">
        <v>0</v>
      </c>
      <c r="Q440" s="149">
        <v>100</v>
      </c>
      <c r="R440" s="215"/>
    </row>
    <row r="441" spans="1:18" s="153" customFormat="1" ht="24.95" customHeight="1" x14ac:dyDescent="0.3">
      <c r="A441" s="164">
        <f t="shared" si="6"/>
        <v>436</v>
      </c>
      <c r="B441" s="164" t="s">
        <v>2044</v>
      </c>
      <c r="C441" s="215" t="s">
        <v>2083</v>
      </c>
      <c r="D441" s="215" t="s">
        <v>2092</v>
      </c>
      <c r="E441" s="215" t="s">
        <v>2093</v>
      </c>
      <c r="F441" s="215" t="s">
        <v>312</v>
      </c>
      <c r="G441" s="215" t="s">
        <v>1159</v>
      </c>
      <c r="H441" s="147" t="s">
        <v>2110</v>
      </c>
      <c r="I441" s="215" t="s">
        <v>2111</v>
      </c>
      <c r="J441" s="148" t="s">
        <v>2112</v>
      </c>
      <c r="K441" s="147" t="s">
        <v>317</v>
      </c>
      <c r="L441" s="147" t="s">
        <v>2097</v>
      </c>
      <c r="M441" s="147" t="s">
        <v>1229</v>
      </c>
      <c r="N441" s="165">
        <v>130</v>
      </c>
      <c r="O441" s="165">
        <v>130</v>
      </c>
      <c r="P441" s="149">
        <v>0</v>
      </c>
      <c r="Q441" s="149">
        <v>100</v>
      </c>
      <c r="R441" s="215"/>
    </row>
    <row r="442" spans="1:18" s="153" customFormat="1" ht="24.95" customHeight="1" x14ac:dyDescent="0.3">
      <c r="A442" s="164">
        <f t="shared" si="6"/>
        <v>437</v>
      </c>
      <c r="B442" s="164" t="s">
        <v>2044</v>
      </c>
      <c r="C442" s="215" t="s">
        <v>2113</v>
      </c>
      <c r="D442" s="215" t="s">
        <v>2114</v>
      </c>
      <c r="E442" s="215" t="s">
        <v>2115</v>
      </c>
      <c r="F442" s="215" t="s">
        <v>312</v>
      </c>
      <c r="G442" s="215" t="s">
        <v>260</v>
      </c>
      <c r="H442" s="147" t="s">
        <v>2116</v>
      </c>
      <c r="I442" s="215" t="s">
        <v>2117</v>
      </c>
      <c r="J442" s="148" t="s">
        <v>2118</v>
      </c>
      <c r="K442" s="147" t="s">
        <v>288</v>
      </c>
      <c r="L442" s="147" t="s">
        <v>228</v>
      </c>
      <c r="M442" s="147" t="s">
        <v>228</v>
      </c>
      <c r="N442" s="165">
        <v>800</v>
      </c>
      <c r="O442" s="165">
        <v>800</v>
      </c>
      <c r="P442" s="149">
        <v>0</v>
      </c>
      <c r="Q442" s="149">
        <v>100</v>
      </c>
      <c r="R442" s="215"/>
    </row>
    <row r="443" spans="1:18" s="153" customFormat="1" ht="24.95" customHeight="1" x14ac:dyDescent="0.3">
      <c r="A443" s="164">
        <f t="shared" si="6"/>
        <v>438</v>
      </c>
      <c r="B443" s="164" t="s">
        <v>2044</v>
      </c>
      <c r="C443" s="215" t="s">
        <v>2119</v>
      </c>
      <c r="D443" s="215" t="s">
        <v>2120</v>
      </c>
      <c r="E443" s="215" t="s">
        <v>2121</v>
      </c>
      <c r="F443" s="215" t="s">
        <v>196</v>
      </c>
      <c r="G443" s="215" t="s">
        <v>2122</v>
      </c>
      <c r="H443" s="147" t="s">
        <v>2123</v>
      </c>
      <c r="I443" s="215" t="s">
        <v>2124</v>
      </c>
      <c r="J443" s="148" t="s">
        <v>2125</v>
      </c>
      <c r="K443" s="147" t="s">
        <v>73</v>
      </c>
      <c r="L443" s="147" t="s">
        <v>2126</v>
      </c>
      <c r="M443" s="147">
        <v>2027.12</v>
      </c>
      <c r="N443" s="165">
        <v>16000</v>
      </c>
      <c r="O443" s="165">
        <v>4000</v>
      </c>
      <c r="P443" s="149">
        <v>0</v>
      </c>
      <c r="Q443" s="149">
        <v>40</v>
      </c>
      <c r="R443" s="215"/>
    </row>
    <row r="444" spans="1:18" s="153" customFormat="1" ht="24.95" customHeight="1" x14ac:dyDescent="0.3">
      <c r="A444" s="164">
        <f t="shared" si="6"/>
        <v>439</v>
      </c>
      <c r="B444" s="164" t="s">
        <v>2044</v>
      </c>
      <c r="C444" s="215" t="s">
        <v>2127</v>
      </c>
      <c r="D444" s="215" t="s">
        <v>2128</v>
      </c>
      <c r="E444" s="215" t="s">
        <v>2129</v>
      </c>
      <c r="F444" s="215" t="s">
        <v>312</v>
      </c>
      <c r="G444" s="215" t="s">
        <v>1370</v>
      </c>
      <c r="H444" s="147" t="s">
        <v>2130</v>
      </c>
      <c r="I444" s="215" t="s">
        <v>2131</v>
      </c>
      <c r="J444" s="148" t="s">
        <v>2132</v>
      </c>
      <c r="K444" s="147" t="s">
        <v>290</v>
      </c>
      <c r="L444" s="147" t="s">
        <v>632</v>
      </c>
      <c r="M444" s="147">
        <v>2026.12</v>
      </c>
      <c r="N444" s="165">
        <v>200</v>
      </c>
      <c r="O444" s="165">
        <v>200</v>
      </c>
      <c r="P444" s="149">
        <v>0</v>
      </c>
      <c r="Q444" s="149">
        <v>100</v>
      </c>
      <c r="R444" s="215"/>
    </row>
    <row r="445" spans="1:18" s="153" customFormat="1" ht="24.95" customHeight="1" x14ac:dyDescent="0.3">
      <c r="A445" s="164">
        <f t="shared" si="6"/>
        <v>440</v>
      </c>
      <c r="B445" s="164" t="s">
        <v>2044</v>
      </c>
      <c r="C445" s="215" t="s">
        <v>2127</v>
      </c>
      <c r="D445" s="215" t="s">
        <v>2128</v>
      </c>
      <c r="E445" s="215" t="s">
        <v>2129</v>
      </c>
      <c r="F445" s="215" t="s">
        <v>312</v>
      </c>
      <c r="G445" s="215" t="s">
        <v>1370</v>
      </c>
      <c r="H445" s="147" t="s">
        <v>2133</v>
      </c>
      <c r="I445" s="215" t="s">
        <v>2134</v>
      </c>
      <c r="J445" s="148" t="s">
        <v>2135</v>
      </c>
      <c r="K445" s="147" t="s">
        <v>1545</v>
      </c>
      <c r="L445" s="147" t="s">
        <v>632</v>
      </c>
      <c r="M445" s="147">
        <v>2026.12</v>
      </c>
      <c r="N445" s="165">
        <v>150</v>
      </c>
      <c r="O445" s="165">
        <v>150</v>
      </c>
      <c r="P445" s="149">
        <v>0</v>
      </c>
      <c r="Q445" s="149">
        <v>100</v>
      </c>
      <c r="R445" s="215"/>
    </row>
    <row r="446" spans="1:18" s="153" customFormat="1" ht="24.95" customHeight="1" x14ac:dyDescent="0.3">
      <c r="A446" s="164">
        <f t="shared" si="6"/>
        <v>441</v>
      </c>
      <c r="B446" s="164" t="s">
        <v>2044</v>
      </c>
      <c r="C446" s="215" t="s">
        <v>2136</v>
      </c>
      <c r="D446" s="215" t="s">
        <v>2137</v>
      </c>
      <c r="E446" s="215" t="s">
        <v>2138</v>
      </c>
      <c r="F446" s="215" t="s">
        <v>37</v>
      </c>
      <c r="G446" s="215" t="s">
        <v>197</v>
      </c>
      <c r="H446" s="147" t="s">
        <v>2139</v>
      </c>
      <c r="I446" s="215" t="s">
        <v>2140</v>
      </c>
      <c r="J446" s="148" t="s">
        <v>2141</v>
      </c>
      <c r="K446" s="147" t="s">
        <v>264</v>
      </c>
      <c r="L446" s="147" t="s">
        <v>625</v>
      </c>
      <c r="M446" s="147" t="s">
        <v>638</v>
      </c>
      <c r="N446" s="165">
        <v>1421</v>
      </c>
      <c r="O446" s="165">
        <v>800</v>
      </c>
      <c r="P446" s="149">
        <v>53</v>
      </c>
      <c r="Q446" s="149">
        <v>47</v>
      </c>
      <c r="R446" s="215"/>
    </row>
    <row r="447" spans="1:18" s="153" customFormat="1" ht="24.95" customHeight="1" x14ac:dyDescent="0.3">
      <c r="A447" s="164">
        <f t="shared" si="6"/>
        <v>442</v>
      </c>
      <c r="B447" s="164" t="s">
        <v>2044</v>
      </c>
      <c r="C447" s="215" t="s">
        <v>2136</v>
      </c>
      <c r="D447" s="215" t="s">
        <v>2142</v>
      </c>
      <c r="E447" s="215" t="s">
        <v>2143</v>
      </c>
      <c r="F447" s="215" t="s">
        <v>37</v>
      </c>
      <c r="G447" s="215" t="s">
        <v>197</v>
      </c>
      <c r="H447" s="147" t="s">
        <v>2144</v>
      </c>
      <c r="I447" s="215" t="s">
        <v>2145</v>
      </c>
      <c r="J447" s="148" t="s">
        <v>2146</v>
      </c>
      <c r="K447" s="147" t="s">
        <v>264</v>
      </c>
      <c r="L447" s="147" t="s">
        <v>2097</v>
      </c>
      <c r="M447" s="147" t="s">
        <v>638</v>
      </c>
      <c r="N447" s="165">
        <v>3011</v>
      </c>
      <c r="O447" s="165">
        <v>1000</v>
      </c>
      <c r="P447" s="149">
        <v>67</v>
      </c>
      <c r="Q447" s="149">
        <v>33</v>
      </c>
      <c r="R447" s="215"/>
    </row>
    <row r="448" spans="1:18" s="153" customFormat="1" ht="24.95" customHeight="1" x14ac:dyDescent="0.3">
      <c r="A448" s="164">
        <f t="shared" si="6"/>
        <v>443</v>
      </c>
      <c r="B448" s="164" t="s">
        <v>2044</v>
      </c>
      <c r="C448" s="215" t="s">
        <v>2136</v>
      </c>
      <c r="D448" s="215" t="s">
        <v>2137</v>
      </c>
      <c r="E448" s="215" t="s">
        <v>2138</v>
      </c>
      <c r="F448" s="215" t="s">
        <v>28</v>
      </c>
      <c r="G448" s="215" t="s">
        <v>197</v>
      </c>
      <c r="H448" s="147" t="s">
        <v>2147</v>
      </c>
      <c r="I448" s="215" t="s">
        <v>2148</v>
      </c>
      <c r="J448" s="148" t="s">
        <v>2149</v>
      </c>
      <c r="K448" s="147" t="s">
        <v>264</v>
      </c>
      <c r="L448" s="147" t="s">
        <v>2097</v>
      </c>
      <c r="M448" s="147" t="s">
        <v>777</v>
      </c>
      <c r="N448" s="165">
        <v>2119</v>
      </c>
      <c r="O448" s="165">
        <v>480</v>
      </c>
      <c r="P448" s="149">
        <v>77</v>
      </c>
      <c r="Q448" s="149">
        <v>23</v>
      </c>
      <c r="R448" s="215"/>
    </row>
    <row r="449" spans="1:18" s="153" customFormat="1" ht="24.95" customHeight="1" x14ac:dyDescent="0.3">
      <c r="A449" s="164">
        <f t="shared" si="6"/>
        <v>444</v>
      </c>
      <c r="B449" s="164" t="s">
        <v>2044</v>
      </c>
      <c r="C449" s="215" t="s">
        <v>2136</v>
      </c>
      <c r="D449" s="215" t="s">
        <v>2137</v>
      </c>
      <c r="E449" s="215" t="s">
        <v>2138</v>
      </c>
      <c r="F449" s="215" t="s">
        <v>37</v>
      </c>
      <c r="G449" s="215" t="s">
        <v>197</v>
      </c>
      <c r="H449" s="147" t="s">
        <v>2150</v>
      </c>
      <c r="I449" s="215" t="s">
        <v>2151</v>
      </c>
      <c r="J449" s="148" t="s">
        <v>2152</v>
      </c>
      <c r="K449" s="147" t="s">
        <v>264</v>
      </c>
      <c r="L449" s="147" t="s">
        <v>2097</v>
      </c>
      <c r="M449" s="147" t="s">
        <v>2097</v>
      </c>
      <c r="N449" s="165">
        <v>753</v>
      </c>
      <c r="O449" s="165">
        <v>150</v>
      </c>
      <c r="P449" s="149">
        <v>80</v>
      </c>
      <c r="Q449" s="149">
        <v>20</v>
      </c>
      <c r="R449" s="215"/>
    </row>
    <row r="450" spans="1:18" s="153" customFormat="1" ht="24.95" customHeight="1" x14ac:dyDescent="0.3">
      <c r="A450" s="164">
        <f t="shared" si="6"/>
        <v>445</v>
      </c>
      <c r="B450" s="164" t="s">
        <v>2044</v>
      </c>
      <c r="C450" s="215" t="s">
        <v>2136</v>
      </c>
      <c r="D450" s="215" t="s">
        <v>2142</v>
      </c>
      <c r="E450" s="215" t="s">
        <v>2143</v>
      </c>
      <c r="F450" s="215" t="s">
        <v>37</v>
      </c>
      <c r="G450" s="215" t="s">
        <v>197</v>
      </c>
      <c r="H450" s="147" t="s">
        <v>2153</v>
      </c>
      <c r="I450" s="215" t="s">
        <v>2154</v>
      </c>
      <c r="J450" s="148" t="s">
        <v>2155</v>
      </c>
      <c r="K450" s="147" t="s">
        <v>264</v>
      </c>
      <c r="L450" s="147" t="s">
        <v>2097</v>
      </c>
      <c r="M450" s="147" t="s">
        <v>726</v>
      </c>
      <c r="N450" s="165">
        <v>1991</v>
      </c>
      <c r="O450" s="165">
        <v>750</v>
      </c>
      <c r="P450" s="149">
        <v>62</v>
      </c>
      <c r="Q450" s="149">
        <v>38</v>
      </c>
      <c r="R450" s="215"/>
    </row>
    <row r="451" spans="1:18" s="153" customFormat="1" ht="24.95" customHeight="1" x14ac:dyDescent="0.3">
      <c r="A451" s="164">
        <f t="shared" si="6"/>
        <v>446</v>
      </c>
      <c r="B451" s="164" t="s">
        <v>2044</v>
      </c>
      <c r="C451" s="215" t="s">
        <v>2136</v>
      </c>
      <c r="D451" s="215" t="s">
        <v>2156</v>
      </c>
      <c r="E451" s="215" t="s">
        <v>2157</v>
      </c>
      <c r="F451" s="215" t="s">
        <v>37</v>
      </c>
      <c r="G451" s="215" t="s">
        <v>197</v>
      </c>
      <c r="H451" s="147" t="s">
        <v>2158</v>
      </c>
      <c r="I451" s="215" t="s">
        <v>2159</v>
      </c>
      <c r="J451" s="148" t="s">
        <v>2160</v>
      </c>
      <c r="K451" s="147" t="s">
        <v>264</v>
      </c>
      <c r="L451" s="147" t="s">
        <v>2097</v>
      </c>
      <c r="M451" s="147" t="s">
        <v>2097</v>
      </c>
      <c r="N451" s="165">
        <v>9420</v>
      </c>
      <c r="O451" s="165">
        <v>1100</v>
      </c>
      <c r="P451" s="149">
        <v>88</v>
      </c>
      <c r="Q451" s="149">
        <v>12</v>
      </c>
      <c r="R451" s="215"/>
    </row>
    <row r="452" spans="1:18" s="153" customFormat="1" ht="24.95" customHeight="1" x14ac:dyDescent="0.3">
      <c r="A452" s="164">
        <f t="shared" si="6"/>
        <v>447</v>
      </c>
      <c r="B452" s="164" t="s">
        <v>2044</v>
      </c>
      <c r="C452" s="215" t="s">
        <v>2136</v>
      </c>
      <c r="D452" s="215" t="s">
        <v>2142</v>
      </c>
      <c r="E452" s="215" t="s">
        <v>2143</v>
      </c>
      <c r="F452" s="215" t="s">
        <v>37</v>
      </c>
      <c r="G452" s="215" t="s">
        <v>197</v>
      </c>
      <c r="H452" s="147" t="s">
        <v>2161</v>
      </c>
      <c r="I452" s="215" t="s">
        <v>2162</v>
      </c>
      <c r="J452" s="148" t="s">
        <v>2163</v>
      </c>
      <c r="K452" s="147" t="s">
        <v>264</v>
      </c>
      <c r="L452" s="147" t="s">
        <v>2097</v>
      </c>
      <c r="M452" s="147" t="s">
        <v>2097</v>
      </c>
      <c r="N452" s="165">
        <v>5155</v>
      </c>
      <c r="O452" s="165">
        <v>1000</v>
      </c>
      <c r="P452" s="149">
        <v>81</v>
      </c>
      <c r="Q452" s="149">
        <v>19</v>
      </c>
      <c r="R452" s="215"/>
    </row>
    <row r="453" spans="1:18" s="153" customFormat="1" ht="24.95" customHeight="1" x14ac:dyDescent="0.3">
      <c r="A453" s="164">
        <f t="shared" si="6"/>
        <v>448</v>
      </c>
      <c r="B453" s="164" t="s">
        <v>2044</v>
      </c>
      <c r="C453" s="215" t="s">
        <v>2136</v>
      </c>
      <c r="D453" s="215" t="s">
        <v>2142</v>
      </c>
      <c r="E453" s="215" t="s">
        <v>2143</v>
      </c>
      <c r="F453" s="215" t="s">
        <v>37</v>
      </c>
      <c r="G453" s="215" t="s">
        <v>197</v>
      </c>
      <c r="H453" s="147" t="s">
        <v>2164</v>
      </c>
      <c r="I453" s="215" t="s">
        <v>2165</v>
      </c>
      <c r="J453" s="148" t="s">
        <v>2166</v>
      </c>
      <c r="K453" s="147" t="s">
        <v>264</v>
      </c>
      <c r="L453" s="147" t="s">
        <v>2097</v>
      </c>
      <c r="M453" s="147" t="s">
        <v>2097</v>
      </c>
      <c r="N453" s="165">
        <v>2728</v>
      </c>
      <c r="O453" s="165">
        <v>900</v>
      </c>
      <c r="P453" s="149">
        <v>67</v>
      </c>
      <c r="Q453" s="149">
        <v>33</v>
      </c>
      <c r="R453" s="215"/>
    </row>
    <row r="454" spans="1:18" s="153" customFormat="1" ht="24.95" customHeight="1" x14ac:dyDescent="0.3">
      <c r="A454" s="164">
        <f t="shared" ref="A454:A517" si="7">ROW()-5</f>
        <v>449</v>
      </c>
      <c r="B454" s="164" t="s">
        <v>2044</v>
      </c>
      <c r="C454" s="215" t="s">
        <v>2136</v>
      </c>
      <c r="D454" s="215" t="s">
        <v>2137</v>
      </c>
      <c r="E454" s="215" t="s">
        <v>2138</v>
      </c>
      <c r="F454" s="215" t="s">
        <v>37</v>
      </c>
      <c r="G454" s="215" t="s">
        <v>197</v>
      </c>
      <c r="H454" s="147" t="s">
        <v>2167</v>
      </c>
      <c r="I454" s="215" t="s">
        <v>2168</v>
      </c>
      <c r="J454" s="148" t="s">
        <v>2169</v>
      </c>
      <c r="K454" s="147" t="s">
        <v>264</v>
      </c>
      <c r="L454" s="147" t="s">
        <v>2097</v>
      </c>
      <c r="M454" s="147" t="s">
        <v>2097</v>
      </c>
      <c r="N454" s="165">
        <v>1276</v>
      </c>
      <c r="O454" s="165">
        <v>300</v>
      </c>
      <c r="P454" s="149">
        <v>76</v>
      </c>
      <c r="Q454" s="149">
        <v>24</v>
      </c>
      <c r="R454" s="215"/>
    </row>
    <row r="455" spans="1:18" s="153" customFormat="1" ht="24.95" customHeight="1" x14ac:dyDescent="0.3">
      <c r="A455" s="164">
        <f t="shared" si="7"/>
        <v>450</v>
      </c>
      <c r="B455" s="164" t="s">
        <v>2044</v>
      </c>
      <c r="C455" s="215" t="s">
        <v>2136</v>
      </c>
      <c r="D455" s="215" t="s">
        <v>2142</v>
      </c>
      <c r="E455" s="215" t="s">
        <v>2143</v>
      </c>
      <c r="F455" s="215" t="s">
        <v>37</v>
      </c>
      <c r="G455" s="215" t="s">
        <v>197</v>
      </c>
      <c r="H455" s="147" t="s">
        <v>2170</v>
      </c>
      <c r="I455" s="215" t="s">
        <v>2171</v>
      </c>
      <c r="J455" s="148" t="s">
        <v>2172</v>
      </c>
      <c r="K455" s="147" t="s">
        <v>264</v>
      </c>
      <c r="L455" s="147" t="s">
        <v>2097</v>
      </c>
      <c r="M455" s="147" t="s">
        <v>2097</v>
      </c>
      <c r="N455" s="165">
        <v>1524</v>
      </c>
      <c r="O455" s="165">
        <v>500</v>
      </c>
      <c r="P455" s="149">
        <v>67</v>
      </c>
      <c r="Q455" s="149">
        <v>33</v>
      </c>
      <c r="R455" s="215"/>
    </row>
    <row r="456" spans="1:18" s="153" customFormat="1" ht="24.95" customHeight="1" x14ac:dyDescent="0.3">
      <c r="A456" s="164">
        <f t="shared" si="7"/>
        <v>451</v>
      </c>
      <c r="B456" s="164" t="s">
        <v>2044</v>
      </c>
      <c r="C456" s="215" t="s">
        <v>2136</v>
      </c>
      <c r="D456" s="215" t="s">
        <v>2173</v>
      </c>
      <c r="E456" s="215" t="s">
        <v>2174</v>
      </c>
      <c r="F456" s="215" t="s">
        <v>196</v>
      </c>
      <c r="G456" s="215" t="s">
        <v>1213</v>
      </c>
      <c r="H456" s="147" t="s">
        <v>2175</v>
      </c>
      <c r="I456" s="215" t="s">
        <v>2176</v>
      </c>
      <c r="J456" s="148" t="s">
        <v>2177</v>
      </c>
      <c r="K456" s="147" t="s">
        <v>288</v>
      </c>
      <c r="L456" s="126" t="s">
        <v>842</v>
      </c>
      <c r="M456" s="126" t="s">
        <v>2178</v>
      </c>
      <c r="N456" s="165">
        <v>5397</v>
      </c>
      <c r="O456" s="165">
        <v>1108</v>
      </c>
      <c r="P456" s="149"/>
      <c r="Q456" s="149">
        <v>30</v>
      </c>
      <c r="R456" s="215"/>
    </row>
    <row r="457" spans="1:18" s="153" customFormat="1" ht="24.95" customHeight="1" x14ac:dyDescent="0.3">
      <c r="A457" s="164">
        <f t="shared" si="7"/>
        <v>452</v>
      </c>
      <c r="B457" s="164" t="s">
        <v>2044</v>
      </c>
      <c r="C457" s="215" t="s">
        <v>2136</v>
      </c>
      <c r="D457" s="215" t="s">
        <v>2173</v>
      </c>
      <c r="E457" s="215" t="s">
        <v>2174</v>
      </c>
      <c r="F457" s="215" t="s">
        <v>312</v>
      </c>
      <c r="G457" s="215" t="s">
        <v>1213</v>
      </c>
      <c r="H457" s="147" t="s">
        <v>2179</v>
      </c>
      <c r="I457" s="215" t="s">
        <v>2180</v>
      </c>
      <c r="J457" s="148" t="s">
        <v>2181</v>
      </c>
      <c r="K457" s="147" t="s">
        <v>288</v>
      </c>
      <c r="L457" s="126" t="s">
        <v>842</v>
      </c>
      <c r="M457" s="126" t="s">
        <v>2178</v>
      </c>
      <c r="N457" s="165">
        <v>456</v>
      </c>
      <c r="O457" s="165">
        <v>456</v>
      </c>
      <c r="P457" s="149"/>
      <c r="Q457" s="149">
        <v>100</v>
      </c>
      <c r="R457" s="215"/>
    </row>
    <row r="458" spans="1:18" s="153" customFormat="1" ht="24.95" customHeight="1" x14ac:dyDescent="0.3">
      <c r="A458" s="164">
        <f t="shared" si="7"/>
        <v>453</v>
      </c>
      <c r="B458" s="164" t="s">
        <v>2044</v>
      </c>
      <c r="C458" s="215" t="s">
        <v>2136</v>
      </c>
      <c r="D458" s="215" t="s">
        <v>2173</v>
      </c>
      <c r="E458" s="215" t="s">
        <v>2174</v>
      </c>
      <c r="F458" s="215" t="s">
        <v>312</v>
      </c>
      <c r="G458" s="215" t="s">
        <v>197</v>
      </c>
      <c r="H458" s="147" t="s">
        <v>2182</v>
      </c>
      <c r="I458" s="215" t="s">
        <v>2183</v>
      </c>
      <c r="J458" s="148" t="s">
        <v>2184</v>
      </c>
      <c r="K458" s="147" t="s">
        <v>290</v>
      </c>
      <c r="L458" s="126" t="s">
        <v>842</v>
      </c>
      <c r="M458" s="126" t="s">
        <v>2081</v>
      </c>
      <c r="N458" s="165">
        <v>100</v>
      </c>
      <c r="O458" s="165">
        <v>100</v>
      </c>
      <c r="P458" s="149"/>
      <c r="Q458" s="149">
        <v>100</v>
      </c>
      <c r="R458" s="215"/>
    </row>
    <row r="459" spans="1:18" s="153" customFormat="1" ht="24.95" customHeight="1" x14ac:dyDescent="0.3">
      <c r="A459" s="164">
        <f t="shared" si="7"/>
        <v>454</v>
      </c>
      <c r="B459" s="164" t="s">
        <v>2044</v>
      </c>
      <c r="C459" s="215" t="s">
        <v>2136</v>
      </c>
      <c r="D459" s="215" t="s">
        <v>2173</v>
      </c>
      <c r="E459" s="215" t="s">
        <v>2174</v>
      </c>
      <c r="F459" s="215" t="s">
        <v>312</v>
      </c>
      <c r="G459" s="215" t="s">
        <v>197</v>
      </c>
      <c r="H459" s="147" t="s">
        <v>2185</v>
      </c>
      <c r="I459" s="215" t="s">
        <v>2186</v>
      </c>
      <c r="J459" s="148" t="s">
        <v>2187</v>
      </c>
      <c r="K459" s="147" t="s">
        <v>290</v>
      </c>
      <c r="L459" s="126" t="s">
        <v>842</v>
      </c>
      <c r="M459" s="126" t="s">
        <v>2081</v>
      </c>
      <c r="N459" s="165">
        <v>160</v>
      </c>
      <c r="O459" s="165">
        <v>160</v>
      </c>
      <c r="P459" s="149"/>
      <c r="Q459" s="149">
        <v>100</v>
      </c>
      <c r="R459" s="215"/>
    </row>
    <row r="460" spans="1:18" s="153" customFormat="1" ht="24.95" customHeight="1" x14ac:dyDescent="0.3">
      <c r="A460" s="164">
        <f t="shared" si="7"/>
        <v>455</v>
      </c>
      <c r="B460" s="164" t="s">
        <v>2044</v>
      </c>
      <c r="C460" s="215" t="s">
        <v>2136</v>
      </c>
      <c r="D460" s="215" t="s">
        <v>2173</v>
      </c>
      <c r="E460" s="215" t="s">
        <v>2188</v>
      </c>
      <c r="F460" s="215" t="s">
        <v>312</v>
      </c>
      <c r="G460" s="215" t="s">
        <v>197</v>
      </c>
      <c r="H460" s="147" t="s">
        <v>2189</v>
      </c>
      <c r="I460" s="215" t="s">
        <v>2190</v>
      </c>
      <c r="J460" s="148" t="s">
        <v>2191</v>
      </c>
      <c r="K460" s="147" t="s">
        <v>290</v>
      </c>
      <c r="L460" s="126" t="s">
        <v>842</v>
      </c>
      <c r="M460" s="126" t="s">
        <v>2081</v>
      </c>
      <c r="N460" s="165">
        <v>150</v>
      </c>
      <c r="O460" s="165">
        <v>150</v>
      </c>
      <c r="P460" s="149"/>
      <c r="Q460" s="149">
        <v>100</v>
      </c>
      <c r="R460" s="215"/>
    </row>
    <row r="461" spans="1:18" s="153" customFormat="1" ht="24.95" customHeight="1" x14ac:dyDescent="0.3">
      <c r="A461" s="164">
        <f t="shared" si="7"/>
        <v>456</v>
      </c>
      <c r="B461" s="164" t="s">
        <v>2044</v>
      </c>
      <c r="C461" s="215" t="s">
        <v>2136</v>
      </c>
      <c r="D461" s="215" t="s">
        <v>2173</v>
      </c>
      <c r="E461" s="215" t="s">
        <v>2188</v>
      </c>
      <c r="F461" s="215" t="s">
        <v>312</v>
      </c>
      <c r="G461" s="215" t="s">
        <v>197</v>
      </c>
      <c r="H461" s="147" t="s">
        <v>2192</v>
      </c>
      <c r="I461" s="215" t="s">
        <v>2193</v>
      </c>
      <c r="J461" s="148" t="s">
        <v>2194</v>
      </c>
      <c r="K461" s="147" t="s">
        <v>290</v>
      </c>
      <c r="L461" s="126" t="s">
        <v>842</v>
      </c>
      <c r="M461" s="126" t="s">
        <v>2081</v>
      </c>
      <c r="N461" s="165">
        <v>100</v>
      </c>
      <c r="O461" s="165">
        <v>100</v>
      </c>
      <c r="P461" s="149"/>
      <c r="Q461" s="149">
        <v>100</v>
      </c>
      <c r="R461" s="215"/>
    </row>
    <row r="462" spans="1:18" s="153" customFormat="1" ht="24.95" customHeight="1" x14ac:dyDescent="0.3">
      <c r="A462" s="164">
        <f t="shared" si="7"/>
        <v>457</v>
      </c>
      <c r="B462" s="164" t="s">
        <v>2044</v>
      </c>
      <c r="C462" s="215" t="s">
        <v>2136</v>
      </c>
      <c r="D462" s="215" t="s">
        <v>2173</v>
      </c>
      <c r="E462" s="215" t="s">
        <v>2188</v>
      </c>
      <c r="F462" s="215" t="s">
        <v>312</v>
      </c>
      <c r="G462" s="215" t="s">
        <v>197</v>
      </c>
      <c r="H462" s="147" t="s">
        <v>2195</v>
      </c>
      <c r="I462" s="215" t="s">
        <v>2196</v>
      </c>
      <c r="J462" s="148" t="s">
        <v>2197</v>
      </c>
      <c r="K462" s="147" t="s">
        <v>290</v>
      </c>
      <c r="L462" s="126" t="s">
        <v>842</v>
      </c>
      <c r="M462" s="126" t="s">
        <v>2081</v>
      </c>
      <c r="N462" s="165">
        <v>100</v>
      </c>
      <c r="O462" s="165">
        <v>100</v>
      </c>
      <c r="P462" s="149"/>
      <c r="Q462" s="149">
        <v>100</v>
      </c>
      <c r="R462" s="215"/>
    </row>
    <row r="463" spans="1:18" s="153" customFormat="1" ht="24.95" customHeight="1" x14ac:dyDescent="0.3">
      <c r="A463" s="164">
        <f t="shared" si="7"/>
        <v>458</v>
      </c>
      <c r="B463" s="164" t="s">
        <v>2044</v>
      </c>
      <c r="C463" s="215" t="s">
        <v>2136</v>
      </c>
      <c r="D463" s="215" t="s">
        <v>2173</v>
      </c>
      <c r="E463" s="215" t="s">
        <v>2188</v>
      </c>
      <c r="F463" s="215" t="s">
        <v>312</v>
      </c>
      <c r="G463" s="215" t="s">
        <v>197</v>
      </c>
      <c r="H463" s="147" t="s">
        <v>2198</v>
      </c>
      <c r="I463" s="215" t="s">
        <v>2168</v>
      </c>
      <c r="J463" s="148" t="s">
        <v>2199</v>
      </c>
      <c r="K463" s="147" t="s">
        <v>290</v>
      </c>
      <c r="L463" s="126" t="s">
        <v>842</v>
      </c>
      <c r="M463" s="126" t="s">
        <v>2081</v>
      </c>
      <c r="N463" s="165">
        <v>500</v>
      </c>
      <c r="O463" s="165">
        <v>500</v>
      </c>
      <c r="P463" s="149"/>
      <c r="Q463" s="149">
        <v>100</v>
      </c>
      <c r="R463" s="215"/>
    </row>
    <row r="464" spans="1:18" s="153" customFormat="1" ht="24.95" customHeight="1" x14ac:dyDescent="0.3">
      <c r="A464" s="164">
        <f t="shared" si="7"/>
        <v>459</v>
      </c>
      <c r="B464" s="164" t="s">
        <v>2044</v>
      </c>
      <c r="C464" s="215" t="s">
        <v>2136</v>
      </c>
      <c r="D464" s="215" t="s">
        <v>2173</v>
      </c>
      <c r="E464" s="215" t="s">
        <v>2188</v>
      </c>
      <c r="F464" s="215" t="s">
        <v>312</v>
      </c>
      <c r="G464" s="215" t="s">
        <v>197</v>
      </c>
      <c r="H464" s="147" t="s">
        <v>2200</v>
      </c>
      <c r="I464" s="215" t="s">
        <v>2201</v>
      </c>
      <c r="J464" s="148" t="s">
        <v>2202</v>
      </c>
      <c r="K464" s="147" t="s">
        <v>290</v>
      </c>
      <c r="L464" s="126" t="s">
        <v>842</v>
      </c>
      <c r="M464" s="126" t="s">
        <v>2081</v>
      </c>
      <c r="N464" s="165">
        <v>100</v>
      </c>
      <c r="O464" s="165">
        <v>100</v>
      </c>
      <c r="P464" s="149"/>
      <c r="Q464" s="149">
        <v>100</v>
      </c>
      <c r="R464" s="215"/>
    </row>
    <row r="465" spans="1:18" s="153" customFormat="1" ht="24.95" customHeight="1" x14ac:dyDescent="0.3">
      <c r="A465" s="164">
        <f t="shared" si="7"/>
        <v>460</v>
      </c>
      <c r="B465" s="164" t="s">
        <v>2044</v>
      </c>
      <c r="C465" s="215" t="s">
        <v>2136</v>
      </c>
      <c r="D465" s="215" t="s">
        <v>2173</v>
      </c>
      <c r="E465" s="215" t="s">
        <v>2188</v>
      </c>
      <c r="F465" s="215" t="s">
        <v>312</v>
      </c>
      <c r="G465" s="215" t="s">
        <v>197</v>
      </c>
      <c r="H465" s="147" t="s">
        <v>2203</v>
      </c>
      <c r="I465" s="215" t="s">
        <v>2204</v>
      </c>
      <c r="J465" s="148" t="s">
        <v>2205</v>
      </c>
      <c r="K465" s="147" t="s">
        <v>290</v>
      </c>
      <c r="L465" s="126" t="s">
        <v>842</v>
      </c>
      <c r="M465" s="126" t="s">
        <v>2081</v>
      </c>
      <c r="N465" s="165">
        <v>100</v>
      </c>
      <c r="O465" s="165">
        <v>100</v>
      </c>
      <c r="P465" s="149"/>
      <c r="Q465" s="149">
        <v>100</v>
      </c>
      <c r="R465" s="215"/>
    </row>
    <row r="466" spans="1:18" s="153" customFormat="1" ht="24.95" customHeight="1" x14ac:dyDescent="0.3">
      <c r="A466" s="164">
        <f t="shared" si="7"/>
        <v>461</v>
      </c>
      <c r="B466" s="164" t="s">
        <v>2044</v>
      </c>
      <c r="C466" s="215" t="s">
        <v>2136</v>
      </c>
      <c r="D466" s="215" t="s">
        <v>2173</v>
      </c>
      <c r="E466" s="215" t="s">
        <v>2188</v>
      </c>
      <c r="F466" s="215" t="s">
        <v>312</v>
      </c>
      <c r="G466" s="215" t="s">
        <v>197</v>
      </c>
      <c r="H466" s="147" t="s">
        <v>2206</v>
      </c>
      <c r="I466" s="215" t="s">
        <v>2207</v>
      </c>
      <c r="J466" s="148" t="s">
        <v>2208</v>
      </c>
      <c r="K466" s="147" t="s">
        <v>290</v>
      </c>
      <c r="L466" s="126" t="s">
        <v>842</v>
      </c>
      <c r="M466" s="126" t="s">
        <v>2081</v>
      </c>
      <c r="N466" s="165">
        <v>100</v>
      </c>
      <c r="O466" s="165">
        <v>100</v>
      </c>
      <c r="P466" s="149"/>
      <c r="Q466" s="149">
        <v>100</v>
      </c>
      <c r="R466" s="215"/>
    </row>
    <row r="467" spans="1:18" s="153" customFormat="1" ht="24.95" customHeight="1" x14ac:dyDescent="0.3">
      <c r="A467" s="164">
        <f t="shared" si="7"/>
        <v>462</v>
      </c>
      <c r="B467" s="164" t="s">
        <v>2044</v>
      </c>
      <c r="C467" s="215" t="s">
        <v>2136</v>
      </c>
      <c r="D467" s="215" t="s">
        <v>2173</v>
      </c>
      <c r="E467" s="215" t="s">
        <v>2188</v>
      </c>
      <c r="F467" s="215" t="s">
        <v>312</v>
      </c>
      <c r="G467" s="215" t="s">
        <v>197</v>
      </c>
      <c r="H467" s="147" t="s">
        <v>2209</v>
      </c>
      <c r="I467" s="215" t="s">
        <v>2210</v>
      </c>
      <c r="J467" s="148" t="s">
        <v>2211</v>
      </c>
      <c r="K467" s="147" t="s">
        <v>290</v>
      </c>
      <c r="L467" s="126" t="s">
        <v>842</v>
      </c>
      <c r="M467" s="126" t="s">
        <v>2081</v>
      </c>
      <c r="N467" s="165">
        <v>180</v>
      </c>
      <c r="O467" s="165">
        <v>180</v>
      </c>
      <c r="P467" s="149"/>
      <c r="Q467" s="149">
        <v>100</v>
      </c>
      <c r="R467" s="215"/>
    </row>
    <row r="468" spans="1:18" s="153" customFormat="1" ht="24.95" customHeight="1" x14ac:dyDescent="0.3">
      <c r="A468" s="164">
        <f t="shared" si="7"/>
        <v>463</v>
      </c>
      <c r="B468" s="164" t="s">
        <v>2044</v>
      </c>
      <c r="C468" s="215" t="s">
        <v>2136</v>
      </c>
      <c r="D468" s="215" t="s">
        <v>2173</v>
      </c>
      <c r="E468" s="215" t="s">
        <v>2188</v>
      </c>
      <c r="F468" s="215" t="s">
        <v>312</v>
      </c>
      <c r="G468" s="215" t="s">
        <v>197</v>
      </c>
      <c r="H468" s="147" t="s">
        <v>2212</v>
      </c>
      <c r="I468" s="215" t="s">
        <v>2213</v>
      </c>
      <c r="J468" s="148" t="s">
        <v>2214</v>
      </c>
      <c r="K468" s="147" t="s">
        <v>290</v>
      </c>
      <c r="L468" s="126" t="s">
        <v>842</v>
      </c>
      <c r="M468" s="126" t="s">
        <v>2081</v>
      </c>
      <c r="N468" s="165">
        <v>120</v>
      </c>
      <c r="O468" s="165">
        <v>120</v>
      </c>
      <c r="P468" s="149"/>
      <c r="Q468" s="149">
        <v>100</v>
      </c>
      <c r="R468" s="215"/>
    </row>
    <row r="469" spans="1:18" s="153" customFormat="1" ht="24.95" customHeight="1" x14ac:dyDescent="0.3">
      <c r="A469" s="164">
        <f t="shared" si="7"/>
        <v>464</v>
      </c>
      <c r="B469" s="164" t="s">
        <v>2044</v>
      </c>
      <c r="C469" s="215" t="s">
        <v>2136</v>
      </c>
      <c r="D469" s="215" t="s">
        <v>2173</v>
      </c>
      <c r="E469" s="215" t="s">
        <v>2188</v>
      </c>
      <c r="F469" s="215" t="s">
        <v>312</v>
      </c>
      <c r="G469" s="215" t="s">
        <v>197</v>
      </c>
      <c r="H469" s="147" t="s">
        <v>2215</v>
      </c>
      <c r="I469" s="215" t="s">
        <v>2216</v>
      </c>
      <c r="J469" s="148" t="s">
        <v>2217</v>
      </c>
      <c r="K469" s="147" t="s">
        <v>290</v>
      </c>
      <c r="L469" s="126" t="s">
        <v>842</v>
      </c>
      <c r="M469" s="126" t="s">
        <v>2081</v>
      </c>
      <c r="N469" s="165">
        <v>100</v>
      </c>
      <c r="O469" s="165">
        <v>100</v>
      </c>
      <c r="P469" s="149"/>
      <c r="Q469" s="149">
        <v>100</v>
      </c>
      <c r="R469" s="215"/>
    </row>
    <row r="470" spans="1:18" s="153" customFormat="1" ht="24.95" customHeight="1" x14ac:dyDescent="0.3">
      <c r="A470" s="164">
        <f t="shared" si="7"/>
        <v>465</v>
      </c>
      <c r="B470" s="164" t="s">
        <v>2044</v>
      </c>
      <c r="C470" s="215" t="s">
        <v>2136</v>
      </c>
      <c r="D470" s="215" t="s">
        <v>2173</v>
      </c>
      <c r="E470" s="215" t="s">
        <v>2188</v>
      </c>
      <c r="F470" s="215" t="s">
        <v>312</v>
      </c>
      <c r="G470" s="215" t="s">
        <v>197</v>
      </c>
      <c r="H470" s="147" t="s">
        <v>2218</v>
      </c>
      <c r="I470" s="215" t="s">
        <v>2219</v>
      </c>
      <c r="J470" s="148" t="s">
        <v>2220</v>
      </c>
      <c r="K470" s="147" t="s">
        <v>290</v>
      </c>
      <c r="L470" s="126" t="s">
        <v>842</v>
      </c>
      <c r="M470" s="126" t="s">
        <v>2081</v>
      </c>
      <c r="N470" s="165">
        <v>400</v>
      </c>
      <c r="O470" s="165">
        <v>400</v>
      </c>
      <c r="P470" s="149"/>
      <c r="Q470" s="149">
        <v>100</v>
      </c>
      <c r="R470" s="215"/>
    </row>
    <row r="471" spans="1:18" s="153" customFormat="1" ht="24.95" customHeight="1" x14ac:dyDescent="0.3">
      <c r="A471" s="164">
        <f t="shared" si="7"/>
        <v>466</v>
      </c>
      <c r="B471" s="164" t="s">
        <v>2044</v>
      </c>
      <c r="C471" s="215" t="s">
        <v>2136</v>
      </c>
      <c r="D471" s="215" t="s">
        <v>2173</v>
      </c>
      <c r="E471" s="215" t="s">
        <v>2188</v>
      </c>
      <c r="F471" s="215" t="s">
        <v>312</v>
      </c>
      <c r="G471" s="215" t="s">
        <v>197</v>
      </c>
      <c r="H471" s="147" t="s">
        <v>2221</v>
      </c>
      <c r="I471" s="215" t="s">
        <v>2222</v>
      </c>
      <c r="J471" s="148" t="s">
        <v>2223</v>
      </c>
      <c r="K471" s="147" t="s">
        <v>290</v>
      </c>
      <c r="L471" s="126" t="s">
        <v>842</v>
      </c>
      <c r="M471" s="126" t="s">
        <v>2081</v>
      </c>
      <c r="N471" s="165">
        <v>300</v>
      </c>
      <c r="O471" s="165">
        <v>300</v>
      </c>
      <c r="P471" s="149"/>
      <c r="Q471" s="149">
        <v>100</v>
      </c>
      <c r="R471" s="215"/>
    </row>
    <row r="472" spans="1:18" s="153" customFormat="1" ht="24.95" customHeight="1" x14ac:dyDescent="0.3">
      <c r="A472" s="164">
        <f t="shared" si="7"/>
        <v>467</v>
      </c>
      <c r="B472" s="164" t="s">
        <v>2044</v>
      </c>
      <c r="C472" s="215" t="s">
        <v>2136</v>
      </c>
      <c r="D472" s="215" t="s">
        <v>2173</v>
      </c>
      <c r="E472" s="215" t="s">
        <v>2188</v>
      </c>
      <c r="F472" s="215" t="s">
        <v>312</v>
      </c>
      <c r="G472" s="215" t="s">
        <v>197</v>
      </c>
      <c r="H472" s="147" t="s">
        <v>2224</v>
      </c>
      <c r="I472" s="215" t="s">
        <v>2225</v>
      </c>
      <c r="J472" s="148" t="s">
        <v>2226</v>
      </c>
      <c r="K472" s="147" t="s">
        <v>290</v>
      </c>
      <c r="L472" s="126" t="s">
        <v>842</v>
      </c>
      <c r="M472" s="126" t="s">
        <v>2081</v>
      </c>
      <c r="N472" s="165">
        <v>110</v>
      </c>
      <c r="O472" s="165">
        <v>110</v>
      </c>
      <c r="P472" s="149"/>
      <c r="Q472" s="149">
        <v>100</v>
      </c>
      <c r="R472" s="215"/>
    </row>
    <row r="473" spans="1:18" s="153" customFormat="1" ht="24.95" customHeight="1" x14ac:dyDescent="0.3">
      <c r="A473" s="164">
        <f t="shared" si="7"/>
        <v>468</v>
      </c>
      <c r="B473" s="164" t="s">
        <v>2044</v>
      </c>
      <c r="C473" s="215" t="s">
        <v>2136</v>
      </c>
      <c r="D473" s="215" t="s">
        <v>2173</v>
      </c>
      <c r="E473" s="215" t="s">
        <v>2188</v>
      </c>
      <c r="F473" s="215" t="s">
        <v>312</v>
      </c>
      <c r="G473" s="215" t="s">
        <v>197</v>
      </c>
      <c r="H473" s="147" t="s">
        <v>2227</v>
      </c>
      <c r="I473" s="215" t="s">
        <v>2225</v>
      </c>
      <c r="J473" s="148" t="s">
        <v>2228</v>
      </c>
      <c r="K473" s="147" t="s">
        <v>290</v>
      </c>
      <c r="L473" s="126" t="s">
        <v>842</v>
      </c>
      <c r="M473" s="126" t="s">
        <v>2081</v>
      </c>
      <c r="N473" s="165">
        <v>100</v>
      </c>
      <c r="O473" s="165">
        <v>100</v>
      </c>
      <c r="P473" s="149"/>
      <c r="Q473" s="149">
        <v>100</v>
      </c>
      <c r="R473" s="215"/>
    </row>
    <row r="474" spans="1:18" s="153" customFormat="1" ht="24.95" customHeight="1" x14ac:dyDescent="0.3">
      <c r="A474" s="164">
        <f t="shared" si="7"/>
        <v>469</v>
      </c>
      <c r="B474" s="164" t="s">
        <v>2044</v>
      </c>
      <c r="C474" s="215" t="s">
        <v>2136</v>
      </c>
      <c r="D474" s="215" t="s">
        <v>2173</v>
      </c>
      <c r="E474" s="215" t="s">
        <v>2188</v>
      </c>
      <c r="F474" s="215" t="s">
        <v>312</v>
      </c>
      <c r="G474" s="215" t="s">
        <v>197</v>
      </c>
      <c r="H474" s="147" t="s">
        <v>2229</v>
      </c>
      <c r="I474" s="215" t="s">
        <v>2230</v>
      </c>
      <c r="J474" s="148" t="s">
        <v>2231</v>
      </c>
      <c r="K474" s="147" t="s">
        <v>290</v>
      </c>
      <c r="L474" s="126" t="s">
        <v>842</v>
      </c>
      <c r="M474" s="126" t="s">
        <v>2081</v>
      </c>
      <c r="N474" s="165">
        <v>700</v>
      </c>
      <c r="O474" s="165">
        <v>700</v>
      </c>
      <c r="P474" s="149"/>
      <c r="Q474" s="149">
        <v>100</v>
      </c>
      <c r="R474" s="215"/>
    </row>
    <row r="475" spans="1:18" s="153" customFormat="1" ht="24.95" customHeight="1" x14ac:dyDescent="0.3">
      <c r="A475" s="164">
        <f t="shared" si="7"/>
        <v>470</v>
      </c>
      <c r="B475" s="164" t="s">
        <v>2044</v>
      </c>
      <c r="C475" s="215" t="s">
        <v>2136</v>
      </c>
      <c r="D475" s="215" t="s">
        <v>2232</v>
      </c>
      <c r="E475" s="215" t="s">
        <v>2233</v>
      </c>
      <c r="F475" s="215" t="s">
        <v>196</v>
      </c>
      <c r="G475" s="215" t="s">
        <v>1236</v>
      </c>
      <c r="H475" s="147" t="s">
        <v>2234</v>
      </c>
      <c r="I475" s="215" t="s">
        <v>2235</v>
      </c>
      <c r="J475" s="148" t="s">
        <v>2236</v>
      </c>
      <c r="K475" s="147" t="s">
        <v>290</v>
      </c>
      <c r="L475" s="147" t="s">
        <v>625</v>
      </c>
      <c r="M475" s="147" t="s">
        <v>2237</v>
      </c>
      <c r="N475" s="165">
        <v>9753</v>
      </c>
      <c r="O475" s="165">
        <v>3060</v>
      </c>
      <c r="P475" s="149">
        <v>69</v>
      </c>
      <c r="Q475" s="149">
        <v>31</v>
      </c>
      <c r="R475" s="215"/>
    </row>
    <row r="476" spans="1:18" s="153" customFormat="1" ht="24.95" customHeight="1" x14ac:dyDescent="0.3">
      <c r="A476" s="164">
        <f t="shared" si="7"/>
        <v>471</v>
      </c>
      <c r="B476" s="164" t="s">
        <v>2044</v>
      </c>
      <c r="C476" s="215" t="s">
        <v>2136</v>
      </c>
      <c r="D476" s="215" t="s">
        <v>2232</v>
      </c>
      <c r="E476" s="215" t="s">
        <v>2233</v>
      </c>
      <c r="F476" s="215" t="s">
        <v>312</v>
      </c>
      <c r="G476" s="215" t="s">
        <v>1236</v>
      </c>
      <c r="H476" s="147" t="s">
        <v>2238</v>
      </c>
      <c r="I476" s="215" t="s">
        <v>2239</v>
      </c>
      <c r="J476" s="148" t="s">
        <v>2240</v>
      </c>
      <c r="K476" s="147" t="s">
        <v>290</v>
      </c>
      <c r="L476" s="147" t="s">
        <v>625</v>
      </c>
      <c r="M476" s="147" t="s">
        <v>2241</v>
      </c>
      <c r="N476" s="165">
        <v>150</v>
      </c>
      <c r="O476" s="165">
        <v>150</v>
      </c>
      <c r="P476" s="149">
        <v>0</v>
      </c>
      <c r="Q476" s="149">
        <v>100</v>
      </c>
      <c r="R476" s="215"/>
    </row>
    <row r="477" spans="1:18" s="153" customFormat="1" ht="24.95" customHeight="1" x14ac:dyDescent="0.3">
      <c r="A477" s="164">
        <f t="shared" si="7"/>
        <v>472</v>
      </c>
      <c r="B477" s="164" t="s">
        <v>2044</v>
      </c>
      <c r="C477" s="215" t="s">
        <v>2136</v>
      </c>
      <c r="D477" s="215" t="s">
        <v>2232</v>
      </c>
      <c r="E477" s="215" t="s">
        <v>2233</v>
      </c>
      <c r="F477" s="215" t="s">
        <v>312</v>
      </c>
      <c r="G477" s="215" t="s">
        <v>1236</v>
      </c>
      <c r="H477" s="147" t="s">
        <v>2242</v>
      </c>
      <c r="I477" s="215" t="s">
        <v>2243</v>
      </c>
      <c r="J477" s="148" t="s">
        <v>2244</v>
      </c>
      <c r="K477" s="147" t="s">
        <v>290</v>
      </c>
      <c r="L477" s="147" t="s">
        <v>625</v>
      </c>
      <c r="M477" s="147" t="s">
        <v>1485</v>
      </c>
      <c r="N477" s="165">
        <v>200</v>
      </c>
      <c r="O477" s="165">
        <v>200</v>
      </c>
      <c r="P477" s="149">
        <v>0</v>
      </c>
      <c r="Q477" s="149">
        <v>100</v>
      </c>
      <c r="R477" s="215"/>
    </row>
    <row r="478" spans="1:18" s="153" customFormat="1" ht="24.95" customHeight="1" x14ac:dyDescent="0.3">
      <c r="A478" s="164">
        <f t="shared" si="7"/>
        <v>473</v>
      </c>
      <c r="B478" s="164" t="s">
        <v>2044</v>
      </c>
      <c r="C478" s="215" t="s">
        <v>2136</v>
      </c>
      <c r="D478" s="215" t="s">
        <v>2232</v>
      </c>
      <c r="E478" s="215" t="s">
        <v>2233</v>
      </c>
      <c r="F478" s="215" t="s">
        <v>312</v>
      </c>
      <c r="G478" s="215" t="s">
        <v>1236</v>
      </c>
      <c r="H478" s="147" t="s">
        <v>2245</v>
      </c>
      <c r="I478" s="215" t="s">
        <v>2246</v>
      </c>
      <c r="J478" s="148" t="s">
        <v>2244</v>
      </c>
      <c r="K478" s="147" t="s">
        <v>290</v>
      </c>
      <c r="L478" s="147" t="s">
        <v>625</v>
      </c>
      <c r="M478" s="147" t="s">
        <v>1485</v>
      </c>
      <c r="N478" s="165">
        <v>100</v>
      </c>
      <c r="O478" s="165">
        <v>100</v>
      </c>
      <c r="P478" s="149">
        <v>0</v>
      </c>
      <c r="Q478" s="149">
        <v>100</v>
      </c>
      <c r="R478" s="215"/>
    </row>
    <row r="479" spans="1:18" s="153" customFormat="1" ht="24.95" customHeight="1" x14ac:dyDescent="0.3">
      <c r="A479" s="164">
        <f t="shared" si="7"/>
        <v>474</v>
      </c>
      <c r="B479" s="164" t="s">
        <v>2044</v>
      </c>
      <c r="C479" s="215" t="s">
        <v>2136</v>
      </c>
      <c r="D479" s="215" t="s">
        <v>2232</v>
      </c>
      <c r="E479" s="215" t="s">
        <v>2233</v>
      </c>
      <c r="F479" s="215" t="s">
        <v>312</v>
      </c>
      <c r="G479" s="215" t="s">
        <v>1236</v>
      </c>
      <c r="H479" s="147" t="s">
        <v>2247</v>
      </c>
      <c r="I479" s="215" t="s">
        <v>2248</v>
      </c>
      <c r="J479" s="148" t="s">
        <v>2249</v>
      </c>
      <c r="K479" s="147" t="s">
        <v>290</v>
      </c>
      <c r="L479" s="147" t="s">
        <v>625</v>
      </c>
      <c r="M479" s="147" t="s">
        <v>1485</v>
      </c>
      <c r="N479" s="165">
        <v>200</v>
      </c>
      <c r="O479" s="165">
        <v>200</v>
      </c>
      <c r="P479" s="149">
        <v>0</v>
      </c>
      <c r="Q479" s="149">
        <v>100</v>
      </c>
      <c r="R479" s="215"/>
    </row>
    <row r="480" spans="1:18" s="153" customFormat="1" ht="24.95" customHeight="1" x14ac:dyDescent="0.3">
      <c r="A480" s="164">
        <f t="shared" si="7"/>
        <v>475</v>
      </c>
      <c r="B480" s="164" t="s">
        <v>2044</v>
      </c>
      <c r="C480" s="215" t="s">
        <v>2136</v>
      </c>
      <c r="D480" s="215" t="s">
        <v>2232</v>
      </c>
      <c r="E480" s="215" t="s">
        <v>2233</v>
      </c>
      <c r="F480" s="215" t="s">
        <v>312</v>
      </c>
      <c r="G480" s="215" t="s">
        <v>1236</v>
      </c>
      <c r="H480" s="147" t="s">
        <v>2250</v>
      </c>
      <c r="I480" s="215" t="s">
        <v>2251</v>
      </c>
      <c r="J480" s="148" t="s">
        <v>2252</v>
      </c>
      <c r="K480" s="147" t="s">
        <v>290</v>
      </c>
      <c r="L480" s="147" t="s">
        <v>625</v>
      </c>
      <c r="M480" s="147" t="s">
        <v>1485</v>
      </c>
      <c r="N480" s="165">
        <v>100</v>
      </c>
      <c r="O480" s="165">
        <v>100</v>
      </c>
      <c r="P480" s="149">
        <v>0</v>
      </c>
      <c r="Q480" s="149">
        <v>100</v>
      </c>
      <c r="R480" s="215"/>
    </row>
    <row r="481" spans="1:18" s="153" customFormat="1" ht="24.95" customHeight="1" x14ac:dyDescent="0.3">
      <c r="A481" s="164">
        <f t="shared" si="7"/>
        <v>476</v>
      </c>
      <c r="B481" s="164" t="s">
        <v>2044</v>
      </c>
      <c r="C481" s="215" t="s">
        <v>2136</v>
      </c>
      <c r="D481" s="215" t="s">
        <v>2232</v>
      </c>
      <c r="E481" s="215" t="s">
        <v>2233</v>
      </c>
      <c r="F481" s="215" t="s">
        <v>312</v>
      </c>
      <c r="G481" s="215" t="s">
        <v>1236</v>
      </c>
      <c r="H481" s="147" t="s">
        <v>2253</v>
      </c>
      <c r="I481" s="215" t="s">
        <v>2254</v>
      </c>
      <c r="J481" s="148" t="s">
        <v>2255</v>
      </c>
      <c r="K481" s="147" t="s">
        <v>290</v>
      </c>
      <c r="L481" s="147" t="s">
        <v>625</v>
      </c>
      <c r="M481" s="147" t="s">
        <v>1485</v>
      </c>
      <c r="N481" s="165">
        <v>100</v>
      </c>
      <c r="O481" s="165">
        <v>100</v>
      </c>
      <c r="P481" s="149">
        <v>0</v>
      </c>
      <c r="Q481" s="149">
        <v>100</v>
      </c>
      <c r="R481" s="215"/>
    </row>
    <row r="482" spans="1:18" s="153" customFormat="1" ht="24.95" customHeight="1" x14ac:dyDescent="0.3">
      <c r="A482" s="164">
        <f t="shared" si="7"/>
        <v>477</v>
      </c>
      <c r="B482" s="164" t="s">
        <v>2044</v>
      </c>
      <c r="C482" s="215" t="s">
        <v>2136</v>
      </c>
      <c r="D482" s="215" t="s">
        <v>2232</v>
      </c>
      <c r="E482" s="215" t="s">
        <v>2233</v>
      </c>
      <c r="F482" s="215" t="s">
        <v>312</v>
      </c>
      <c r="G482" s="215" t="s">
        <v>1236</v>
      </c>
      <c r="H482" s="147" t="s">
        <v>2256</v>
      </c>
      <c r="I482" s="215" t="s">
        <v>2257</v>
      </c>
      <c r="J482" s="148" t="s">
        <v>2258</v>
      </c>
      <c r="K482" s="147" t="s">
        <v>290</v>
      </c>
      <c r="L482" s="147" t="s">
        <v>625</v>
      </c>
      <c r="M482" s="147" t="s">
        <v>1485</v>
      </c>
      <c r="N482" s="165">
        <v>100</v>
      </c>
      <c r="O482" s="165">
        <v>100</v>
      </c>
      <c r="P482" s="149">
        <v>0</v>
      </c>
      <c r="Q482" s="149">
        <v>100</v>
      </c>
      <c r="R482" s="215"/>
    </row>
    <row r="483" spans="1:18" s="153" customFormat="1" ht="24.95" customHeight="1" x14ac:dyDescent="0.3">
      <c r="A483" s="164">
        <f t="shared" si="7"/>
        <v>478</v>
      </c>
      <c r="B483" s="164" t="s">
        <v>2044</v>
      </c>
      <c r="C483" s="215" t="s">
        <v>2136</v>
      </c>
      <c r="D483" s="215" t="s">
        <v>2232</v>
      </c>
      <c r="E483" s="215" t="s">
        <v>2233</v>
      </c>
      <c r="F483" s="215" t="s">
        <v>312</v>
      </c>
      <c r="G483" s="215" t="s">
        <v>1236</v>
      </c>
      <c r="H483" s="147" t="s">
        <v>2259</v>
      </c>
      <c r="I483" s="215" t="s">
        <v>2260</v>
      </c>
      <c r="J483" s="148" t="s">
        <v>2244</v>
      </c>
      <c r="K483" s="147" t="s">
        <v>290</v>
      </c>
      <c r="L483" s="147" t="s">
        <v>625</v>
      </c>
      <c r="M483" s="147" t="s">
        <v>1485</v>
      </c>
      <c r="N483" s="165">
        <v>100</v>
      </c>
      <c r="O483" s="165">
        <v>100</v>
      </c>
      <c r="P483" s="149">
        <v>0</v>
      </c>
      <c r="Q483" s="149">
        <v>100</v>
      </c>
      <c r="R483" s="215"/>
    </row>
    <row r="484" spans="1:18" s="153" customFormat="1" ht="24.95" customHeight="1" x14ac:dyDescent="0.3">
      <c r="A484" s="164">
        <f t="shared" si="7"/>
        <v>479</v>
      </c>
      <c r="B484" s="164" t="s">
        <v>2044</v>
      </c>
      <c r="C484" s="215" t="s">
        <v>2136</v>
      </c>
      <c r="D484" s="215" t="s">
        <v>2261</v>
      </c>
      <c r="E484" s="215" t="s">
        <v>2262</v>
      </c>
      <c r="F484" s="215" t="s">
        <v>196</v>
      </c>
      <c r="G484" s="215" t="s">
        <v>1236</v>
      </c>
      <c r="H484" s="147" t="s">
        <v>2263</v>
      </c>
      <c r="I484" s="215" t="s">
        <v>2264</v>
      </c>
      <c r="J484" s="148" t="s">
        <v>2265</v>
      </c>
      <c r="K484" s="147" t="s">
        <v>290</v>
      </c>
      <c r="L484" s="147" t="s">
        <v>625</v>
      </c>
      <c r="M484" s="147" t="s">
        <v>697</v>
      </c>
      <c r="N484" s="165">
        <v>2958</v>
      </c>
      <c r="O484" s="165">
        <v>1425</v>
      </c>
      <c r="P484" s="149">
        <v>52</v>
      </c>
      <c r="Q484" s="149">
        <v>48</v>
      </c>
      <c r="R484" s="215"/>
    </row>
    <row r="485" spans="1:18" s="153" customFormat="1" ht="24.95" customHeight="1" x14ac:dyDescent="0.3">
      <c r="A485" s="164">
        <f t="shared" si="7"/>
        <v>480</v>
      </c>
      <c r="B485" s="164" t="s">
        <v>2044</v>
      </c>
      <c r="C485" s="215" t="s">
        <v>2136</v>
      </c>
      <c r="D485" s="215" t="s">
        <v>2232</v>
      </c>
      <c r="E485" s="215" t="s">
        <v>2233</v>
      </c>
      <c r="F485" s="215" t="s">
        <v>196</v>
      </c>
      <c r="G485" s="215" t="s">
        <v>1236</v>
      </c>
      <c r="H485" s="147" t="s">
        <v>2266</v>
      </c>
      <c r="I485" s="215" t="s">
        <v>2267</v>
      </c>
      <c r="J485" s="148" t="s">
        <v>2268</v>
      </c>
      <c r="K485" s="147" t="s">
        <v>290</v>
      </c>
      <c r="L485" s="147" t="s">
        <v>625</v>
      </c>
      <c r="M485" s="147" t="s">
        <v>785</v>
      </c>
      <c r="N485" s="165">
        <v>5446</v>
      </c>
      <c r="O485" s="165">
        <v>2303</v>
      </c>
      <c r="P485" s="149">
        <v>58</v>
      </c>
      <c r="Q485" s="149">
        <v>42</v>
      </c>
      <c r="R485" s="215"/>
    </row>
    <row r="486" spans="1:18" s="153" customFormat="1" ht="24.95" customHeight="1" x14ac:dyDescent="0.3">
      <c r="A486" s="164">
        <f t="shared" si="7"/>
        <v>481</v>
      </c>
      <c r="B486" s="164" t="s">
        <v>2044</v>
      </c>
      <c r="C486" s="215" t="s">
        <v>2136</v>
      </c>
      <c r="D486" s="215" t="s">
        <v>2232</v>
      </c>
      <c r="E486" s="215" t="s">
        <v>2233</v>
      </c>
      <c r="F486" s="215" t="s">
        <v>196</v>
      </c>
      <c r="G486" s="215" t="s">
        <v>1236</v>
      </c>
      <c r="H486" s="147" t="s">
        <v>2269</v>
      </c>
      <c r="I486" s="215" t="s">
        <v>2270</v>
      </c>
      <c r="J486" s="148" t="s">
        <v>2268</v>
      </c>
      <c r="K486" s="147" t="s">
        <v>290</v>
      </c>
      <c r="L486" s="147" t="s">
        <v>625</v>
      </c>
      <c r="M486" s="147" t="s">
        <v>2271</v>
      </c>
      <c r="N486" s="165">
        <v>3475</v>
      </c>
      <c r="O486" s="165">
        <v>1438</v>
      </c>
      <c r="P486" s="149">
        <v>59</v>
      </c>
      <c r="Q486" s="149">
        <v>41</v>
      </c>
      <c r="R486" s="215"/>
    </row>
    <row r="487" spans="1:18" s="153" customFormat="1" ht="24.95" customHeight="1" x14ac:dyDescent="0.3">
      <c r="A487" s="164">
        <f t="shared" si="7"/>
        <v>482</v>
      </c>
      <c r="B487" s="164" t="s">
        <v>2044</v>
      </c>
      <c r="C487" s="215" t="s">
        <v>2136</v>
      </c>
      <c r="D487" s="215" t="s">
        <v>2272</v>
      </c>
      <c r="E487" s="215" t="s">
        <v>2262</v>
      </c>
      <c r="F487" s="215" t="s">
        <v>312</v>
      </c>
      <c r="G487" s="215" t="s">
        <v>1236</v>
      </c>
      <c r="H487" s="147" t="s">
        <v>2273</v>
      </c>
      <c r="I487" s="215" t="s">
        <v>2274</v>
      </c>
      <c r="J487" s="148" t="s">
        <v>2275</v>
      </c>
      <c r="K487" s="147" t="s">
        <v>290</v>
      </c>
      <c r="L487" s="147" t="s">
        <v>625</v>
      </c>
      <c r="M487" s="147" t="s">
        <v>1485</v>
      </c>
      <c r="N487" s="165">
        <v>400</v>
      </c>
      <c r="O487" s="165">
        <v>400</v>
      </c>
      <c r="P487" s="149">
        <v>0</v>
      </c>
      <c r="Q487" s="149">
        <v>100</v>
      </c>
      <c r="R487" s="215"/>
    </row>
    <row r="488" spans="1:18" s="153" customFormat="1" ht="24.95" customHeight="1" x14ac:dyDescent="0.3">
      <c r="A488" s="164">
        <f t="shared" si="7"/>
        <v>483</v>
      </c>
      <c r="B488" s="164" t="s">
        <v>2044</v>
      </c>
      <c r="C488" s="215" t="s">
        <v>2136</v>
      </c>
      <c r="D488" s="215" t="s">
        <v>2272</v>
      </c>
      <c r="E488" s="215" t="s">
        <v>2262</v>
      </c>
      <c r="F488" s="215" t="s">
        <v>312</v>
      </c>
      <c r="G488" s="215" t="s">
        <v>1236</v>
      </c>
      <c r="H488" s="147" t="s">
        <v>2276</v>
      </c>
      <c r="I488" s="215" t="s">
        <v>2277</v>
      </c>
      <c r="J488" s="148" t="s">
        <v>2278</v>
      </c>
      <c r="K488" s="147" t="s">
        <v>290</v>
      </c>
      <c r="L488" s="147" t="s">
        <v>625</v>
      </c>
      <c r="M488" s="147" t="s">
        <v>1485</v>
      </c>
      <c r="N488" s="165">
        <v>250</v>
      </c>
      <c r="O488" s="165">
        <v>250</v>
      </c>
      <c r="P488" s="149">
        <v>0</v>
      </c>
      <c r="Q488" s="149">
        <v>100</v>
      </c>
      <c r="R488" s="215"/>
    </row>
    <row r="489" spans="1:18" s="153" customFormat="1" ht="24.95" customHeight="1" x14ac:dyDescent="0.3">
      <c r="A489" s="164">
        <f t="shared" si="7"/>
        <v>484</v>
      </c>
      <c r="B489" s="164" t="s">
        <v>2044</v>
      </c>
      <c r="C489" s="215" t="s">
        <v>2136</v>
      </c>
      <c r="D489" s="215" t="s">
        <v>2272</v>
      </c>
      <c r="E489" s="215" t="s">
        <v>2262</v>
      </c>
      <c r="F489" s="215" t="s">
        <v>312</v>
      </c>
      <c r="G489" s="215" t="s">
        <v>1236</v>
      </c>
      <c r="H489" s="147" t="s">
        <v>2279</v>
      </c>
      <c r="I489" s="215" t="s">
        <v>2280</v>
      </c>
      <c r="J489" s="148" t="s">
        <v>2281</v>
      </c>
      <c r="K489" s="147" t="s">
        <v>290</v>
      </c>
      <c r="L489" s="147" t="s">
        <v>625</v>
      </c>
      <c r="M489" s="147" t="s">
        <v>1485</v>
      </c>
      <c r="N489" s="165">
        <v>250</v>
      </c>
      <c r="O489" s="165">
        <v>250</v>
      </c>
      <c r="P489" s="149">
        <v>0</v>
      </c>
      <c r="Q489" s="149">
        <v>100</v>
      </c>
      <c r="R489" s="215"/>
    </row>
    <row r="490" spans="1:18" s="153" customFormat="1" ht="24.95" customHeight="1" x14ac:dyDescent="0.3">
      <c r="A490" s="164">
        <f t="shared" si="7"/>
        <v>485</v>
      </c>
      <c r="B490" s="164" t="s">
        <v>2044</v>
      </c>
      <c r="C490" s="215" t="s">
        <v>2136</v>
      </c>
      <c r="D490" s="215" t="s">
        <v>2272</v>
      </c>
      <c r="E490" s="215" t="s">
        <v>2262</v>
      </c>
      <c r="F490" s="215" t="s">
        <v>312</v>
      </c>
      <c r="G490" s="215" t="s">
        <v>1236</v>
      </c>
      <c r="H490" s="147" t="s">
        <v>2282</v>
      </c>
      <c r="I490" s="215" t="s">
        <v>2283</v>
      </c>
      <c r="J490" s="148" t="s">
        <v>2284</v>
      </c>
      <c r="K490" s="147" t="s">
        <v>290</v>
      </c>
      <c r="L490" s="147" t="s">
        <v>625</v>
      </c>
      <c r="M490" s="147" t="s">
        <v>1485</v>
      </c>
      <c r="N490" s="165">
        <v>150</v>
      </c>
      <c r="O490" s="165">
        <v>150</v>
      </c>
      <c r="P490" s="149">
        <v>0</v>
      </c>
      <c r="Q490" s="149">
        <v>100</v>
      </c>
      <c r="R490" s="215"/>
    </row>
    <row r="491" spans="1:18" s="153" customFormat="1" ht="24.95" customHeight="1" x14ac:dyDescent="0.3">
      <c r="A491" s="164">
        <f t="shared" si="7"/>
        <v>486</v>
      </c>
      <c r="B491" s="164" t="s">
        <v>2044</v>
      </c>
      <c r="C491" s="215" t="s">
        <v>2136</v>
      </c>
      <c r="D491" s="215" t="s">
        <v>2272</v>
      </c>
      <c r="E491" s="215" t="s">
        <v>2262</v>
      </c>
      <c r="F491" s="215" t="s">
        <v>312</v>
      </c>
      <c r="G491" s="215" t="s">
        <v>1236</v>
      </c>
      <c r="H491" s="147" t="s">
        <v>2285</v>
      </c>
      <c r="I491" s="215" t="s">
        <v>2286</v>
      </c>
      <c r="J491" s="148" t="s">
        <v>2240</v>
      </c>
      <c r="K491" s="147" t="s">
        <v>290</v>
      </c>
      <c r="L491" s="147" t="s">
        <v>625</v>
      </c>
      <c r="M491" s="147" t="s">
        <v>2287</v>
      </c>
      <c r="N491" s="165">
        <v>200</v>
      </c>
      <c r="O491" s="165">
        <v>200</v>
      </c>
      <c r="P491" s="149">
        <v>0</v>
      </c>
      <c r="Q491" s="149">
        <v>100</v>
      </c>
      <c r="R491" s="215"/>
    </row>
    <row r="492" spans="1:18" s="153" customFormat="1" ht="24.95" customHeight="1" x14ac:dyDescent="0.3">
      <c r="A492" s="164">
        <f t="shared" si="7"/>
        <v>487</v>
      </c>
      <c r="B492" s="164" t="s">
        <v>2044</v>
      </c>
      <c r="C492" s="215" t="s">
        <v>2136</v>
      </c>
      <c r="D492" s="215" t="s">
        <v>2272</v>
      </c>
      <c r="E492" s="215" t="s">
        <v>2262</v>
      </c>
      <c r="F492" s="215" t="s">
        <v>312</v>
      </c>
      <c r="G492" s="215" t="s">
        <v>1236</v>
      </c>
      <c r="H492" s="147" t="s">
        <v>2288</v>
      </c>
      <c r="I492" s="215" t="s">
        <v>2289</v>
      </c>
      <c r="J492" s="148" t="s">
        <v>2290</v>
      </c>
      <c r="K492" s="147" t="s">
        <v>290</v>
      </c>
      <c r="L492" s="147" t="s">
        <v>625</v>
      </c>
      <c r="M492" s="147" t="s">
        <v>1485</v>
      </c>
      <c r="N492" s="165">
        <v>200</v>
      </c>
      <c r="O492" s="165">
        <v>200</v>
      </c>
      <c r="P492" s="149">
        <v>0</v>
      </c>
      <c r="Q492" s="149">
        <v>100</v>
      </c>
      <c r="R492" s="215"/>
    </row>
    <row r="493" spans="1:18" s="153" customFormat="1" ht="24.95" customHeight="1" x14ac:dyDescent="0.3">
      <c r="A493" s="164">
        <f t="shared" si="7"/>
        <v>488</v>
      </c>
      <c r="B493" s="164" t="s">
        <v>2044</v>
      </c>
      <c r="C493" s="215" t="s">
        <v>2136</v>
      </c>
      <c r="D493" s="215" t="s">
        <v>2272</v>
      </c>
      <c r="E493" s="215" t="s">
        <v>2262</v>
      </c>
      <c r="F493" s="215" t="s">
        <v>312</v>
      </c>
      <c r="G493" s="215" t="s">
        <v>1236</v>
      </c>
      <c r="H493" s="147" t="s">
        <v>2291</v>
      </c>
      <c r="I493" s="215" t="s">
        <v>2292</v>
      </c>
      <c r="J493" s="148" t="s">
        <v>2293</v>
      </c>
      <c r="K493" s="147" t="s">
        <v>290</v>
      </c>
      <c r="L493" s="147" t="s">
        <v>625</v>
      </c>
      <c r="M493" s="147" t="s">
        <v>1485</v>
      </c>
      <c r="N493" s="165">
        <v>400</v>
      </c>
      <c r="O493" s="165">
        <v>400</v>
      </c>
      <c r="P493" s="149">
        <v>0</v>
      </c>
      <c r="Q493" s="149">
        <v>100</v>
      </c>
      <c r="R493" s="215"/>
    </row>
    <row r="494" spans="1:18" s="153" customFormat="1" ht="24.95" customHeight="1" x14ac:dyDescent="0.3">
      <c r="A494" s="164">
        <f t="shared" si="7"/>
        <v>489</v>
      </c>
      <c r="B494" s="164" t="s">
        <v>2044</v>
      </c>
      <c r="C494" s="215" t="s">
        <v>2136</v>
      </c>
      <c r="D494" s="215" t="s">
        <v>2294</v>
      </c>
      <c r="E494" s="215" t="s">
        <v>2295</v>
      </c>
      <c r="F494" s="215" t="s">
        <v>312</v>
      </c>
      <c r="G494" s="215" t="s">
        <v>2296</v>
      </c>
      <c r="H494" s="147" t="s">
        <v>2297</v>
      </c>
      <c r="I494" s="215" t="s">
        <v>2298</v>
      </c>
      <c r="J494" s="148" t="s">
        <v>2299</v>
      </c>
      <c r="K494" s="147" t="s">
        <v>364</v>
      </c>
      <c r="L494" s="147" t="s">
        <v>734</v>
      </c>
      <c r="M494" s="147" t="s">
        <v>33</v>
      </c>
      <c r="N494" s="165">
        <v>1900</v>
      </c>
      <c r="O494" s="165">
        <v>1900</v>
      </c>
      <c r="P494" s="149"/>
      <c r="Q494" s="149">
        <v>100</v>
      </c>
      <c r="R494" s="215"/>
    </row>
    <row r="495" spans="1:18" s="153" customFormat="1" ht="24.95" customHeight="1" x14ac:dyDescent="0.3">
      <c r="A495" s="164">
        <f t="shared" si="7"/>
        <v>490</v>
      </c>
      <c r="B495" s="164" t="s">
        <v>2044</v>
      </c>
      <c r="C495" s="215" t="s">
        <v>2136</v>
      </c>
      <c r="D495" s="215" t="s">
        <v>2294</v>
      </c>
      <c r="E495" s="215" t="s">
        <v>2295</v>
      </c>
      <c r="F495" s="215" t="s">
        <v>312</v>
      </c>
      <c r="G495" s="215" t="s">
        <v>2296</v>
      </c>
      <c r="H495" s="147" t="s">
        <v>2300</v>
      </c>
      <c r="I495" s="215" t="s">
        <v>2301</v>
      </c>
      <c r="J495" s="148" t="s">
        <v>2302</v>
      </c>
      <c r="K495" s="147" t="s">
        <v>344</v>
      </c>
      <c r="L495" s="147" t="s">
        <v>734</v>
      </c>
      <c r="M495" s="147" t="s">
        <v>33</v>
      </c>
      <c r="N495" s="165">
        <v>1400</v>
      </c>
      <c r="O495" s="165">
        <v>1400</v>
      </c>
      <c r="P495" s="149"/>
      <c r="Q495" s="149">
        <v>100</v>
      </c>
      <c r="R495" s="215"/>
    </row>
    <row r="496" spans="1:18" s="153" customFormat="1" ht="24.95" customHeight="1" x14ac:dyDescent="0.3">
      <c r="A496" s="164">
        <f t="shared" si="7"/>
        <v>491</v>
      </c>
      <c r="B496" s="164" t="s">
        <v>2044</v>
      </c>
      <c r="C496" s="215" t="s">
        <v>2136</v>
      </c>
      <c r="D496" s="215" t="s">
        <v>2294</v>
      </c>
      <c r="E496" s="215" t="s">
        <v>2295</v>
      </c>
      <c r="F496" s="215" t="s">
        <v>312</v>
      </c>
      <c r="G496" s="215" t="s">
        <v>2296</v>
      </c>
      <c r="H496" s="147" t="s">
        <v>2303</v>
      </c>
      <c r="I496" s="215" t="s">
        <v>2304</v>
      </c>
      <c r="J496" s="148" t="s">
        <v>2305</v>
      </c>
      <c r="K496" s="147" t="s">
        <v>264</v>
      </c>
      <c r="L496" s="147" t="s">
        <v>734</v>
      </c>
      <c r="M496" s="147" t="s">
        <v>33</v>
      </c>
      <c r="N496" s="165">
        <v>150</v>
      </c>
      <c r="O496" s="165">
        <v>150</v>
      </c>
      <c r="P496" s="149"/>
      <c r="Q496" s="149">
        <v>100</v>
      </c>
      <c r="R496" s="215"/>
    </row>
    <row r="497" spans="1:18" s="153" customFormat="1" ht="24.95" customHeight="1" x14ac:dyDescent="0.3">
      <c r="A497" s="164">
        <f t="shared" si="7"/>
        <v>492</v>
      </c>
      <c r="B497" s="164" t="s">
        <v>2044</v>
      </c>
      <c r="C497" s="215" t="s">
        <v>2136</v>
      </c>
      <c r="D497" s="215" t="s">
        <v>2294</v>
      </c>
      <c r="E497" s="215" t="s">
        <v>2295</v>
      </c>
      <c r="F497" s="215" t="s">
        <v>312</v>
      </c>
      <c r="G497" s="215" t="s">
        <v>2296</v>
      </c>
      <c r="H497" s="147" t="s">
        <v>2306</v>
      </c>
      <c r="I497" s="215" t="s">
        <v>2307</v>
      </c>
      <c r="J497" s="148" t="s">
        <v>2308</v>
      </c>
      <c r="K497" s="147" t="s">
        <v>277</v>
      </c>
      <c r="L497" s="147" t="s">
        <v>734</v>
      </c>
      <c r="M497" s="147" t="s">
        <v>33</v>
      </c>
      <c r="N497" s="165">
        <v>250</v>
      </c>
      <c r="O497" s="165">
        <v>250</v>
      </c>
      <c r="P497" s="149"/>
      <c r="Q497" s="149">
        <v>100</v>
      </c>
      <c r="R497" s="215"/>
    </row>
    <row r="498" spans="1:18" s="153" customFormat="1" ht="24.95" customHeight="1" x14ac:dyDescent="0.3">
      <c r="A498" s="164">
        <f t="shared" si="7"/>
        <v>493</v>
      </c>
      <c r="B498" s="164" t="s">
        <v>2044</v>
      </c>
      <c r="C498" s="215" t="s">
        <v>2136</v>
      </c>
      <c r="D498" s="215" t="s">
        <v>2294</v>
      </c>
      <c r="E498" s="215" t="s">
        <v>2295</v>
      </c>
      <c r="F498" s="215" t="s">
        <v>312</v>
      </c>
      <c r="G498" s="215" t="s">
        <v>2296</v>
      </c>
      <c r="H498" s="147" t="s">
        <v>2309</v>
      </c>
      <c r="I498" s="215" t="s">
        <v>2310</v>
      </c>
      <c r="J498" s="148" t="s">
        <v>2311</v>
      </c>
      <c r="K498" s="147" t="s">
        <v>352</v>
      </c>
      <c r="L498" s="147" t="s">
        <v>734</v>
      </c>
      <c r="M498" s="147" t="s">
        <v>33</v>
      </c>
      <c r="N498" s="165">
        <v>270</v>
      </c>
      <c r="O498" s="165">
        <v>270</v>
      </c>
      <c r="P498" s="149"/>
      <c r="Q498" s="149">
        <v>100</v>
      </c>
      <c r="R498" s="215"/>
    </row>
    <row r="499" spans="1:18" s="153" customFormat="1" ht="24.95" customHeight="1" x14ac:dyDescent="0.3">
      <c r="A499" s="164">
        <f t="shared" si="7"/>
        <v>494</v>
      </c>
      <c r="B499" s="164" t="s">
        <v>2044</v>
      </c>
      <c r="C499" s="215" t="s">
        <v>2136</v>
      </c>
      <c r="D499" s="215" t="s">
        <v>2294</v>
      </c>
      <c r="E499" s="215" t="s">
        <v>2295</v>
      </c>
      <c r="F499" s="215" t="s">
        <v>312</v>
      </c>
      <c r="G499" s="215" t="s">
        <v>2296</v>
      </c>
      <c r="H499" s="147" t="s">
        <v>2312</v>
      </c>
      <c r="I499" s="215" t="s">
        <v>2313</v>
      </c>
      <c r="J499" s="148" t="s">
        <v>2314</v>
      </c>
      <c r="K499" s="147" t="s">
        <v>73</v>
      </c>
      <c r="L499" s="147" t="s">
        <v>734</v>
      </c>
      <c r="M499" s="147" t="s">
        <v>33</v>
      </c>
      <c r="N499" s="165">
        <v>300</v>
      </c>
      <c r="O499" s="165">
        <v>300</v>
      </c>
      <c r="P499" s="149"/>
      <c r="Q499" s="149">
        <v>100</v>
      </c>
      <c r="R499" s="215"/>
    </row>
    <row r="500" spans="1:18" s="153" customFormat="1" ht="24.95" customHeight="1" x14ac:dyDescent="0.3">
      <c r="A500" s="164">
        <f t="shared" si="7"/>
        <v>495</v>
      </c>
      <c r="B500" s="164" t="s">
        <v>2044</v>
      </c>
      <c r="C500" s="215" t="s">
        <v>2315</v>
      </c>
      <c r="D500" s="215" t="s">
        <v>2316</v>
      </c>
      <c r="E500" s="215" t="s">
        <v>2317</v>
      </c>
      <c r="F500" s="215" t="s">
        <v>312</v>
      </c>
      <c r="G500" s="215" t="s">
        <v>2318</v>
      </c>
      <c r="H500" s="147" t="s">
        <v>2319</v>
      </c>
      <c r="I500" s="215" t="s">
        <v>2320</v>
      </c>
      <c r="J500" s="148" t="s">
        <v>2321</v>
      </c>
      <c r="K500" s="147" t="s">
        <v>2060</v>
      </c>
      <c r="L500" s="147" t="s">
        <v>2060</v>
      </c>
      <c r="M500" s="147" t="s">
        <v>1485</v>
      </c>
      <c r="N500" s="165">
        <v>950</v>
      </c>
      <c r="O500" s="165">
        <v>950</v>
      </c>
      <c r="P500" s="149"/>
      <c r="Q500" s="149"/>
      <c r="R500" s="215"/>
    </row>
    <row r="501" spans="1:18" s="153" customFormat="1" ht="24.95" customHeight="1" x14ac:dyDescent="0.3">
      <c r="A501" s="164">
        <f t="shared" si="7"/>
        <v>496</v>
      </c>
      <c r="B501" s="164" t="s">
        <v>2044</v>
      </c>
      <c r="C501" s="215" t="s">
        <v>2315</v>
      </c>
      <c r="D501" s="215" t="s">
        <v>2322</v>
      </c>
      <c r="E501" s="215" t="s">
        <v>2323</v>
      </c>
      <c r="F501" s="215" t="s">
        <v>196</v>
      </c>
      <c r="G501" s="215" t="s">
        <v>2318</v>
      </c>
      <c r="H501" s="147" t="s">
        <v>2324</v>
      </c>
      <c r="I501" s="215" t="s">
        <v>2325</v>
      </c>
      <c r="J501" s="148" t="s">
        <v>2326</v>
      </c>
      <c r="K501" s="147" t="s">
        <v>2060</v>
      </c>
      <c r="L501" s="147" t="s">
        <v>2060</v>
      </c>
      <c r="M501" s="147" t="s">
        <v>1485</v>
      </c>
      <c r="N501" s="165">
        <v>2500</v>
      </c>
      <c r="O501" s="165">
        <v>725</v>
      </c>
      <c r="P501" s="149"/>
      <c r="Q501" s="149"/>
      <c r="R501" s="215"/>
    </row>
    <row r="502" spans="1:18" s="153" customFormat="1" ht="24.95" customHeight="1" x14ac:dyDescent="0.3">
      <c r="A502" s="164">
        <f t="shared" si="7"/>
        <v>497</v>
      </c>
      <c r="B502" s="164" t="s">
        <v>2044</v>
      </c>
      <c r="C502" s="215" t="s">
        <v>2315</v>
      </c>
      <c r="D502" s="215" t="s">
        <v>2316</v>
      </c>
      <c r="E502" s="215" t="s">
        <v>2317</v>
      </c>
      <c r="F502" s="215" t="s">
        <v>312</v>
      </c>
      <c r="G502" s="215" t="s">
        <v>2318</v>
      </c>
      <c r="H502" s="147" t="s">
        <v>2327</v>
      </c>
      <c r="I502" s="215" t="s">
        <v>2328</v>
      </c>
      <c r="J502" s="148" t="s">
        <v>2329</v>
      </c>
      <c r="K502" s="147" t="s">
        <v>2060</v>
      </c>
      <c r="L502" s="147" t="s">
        <v>2060</v>
      </c>
      <c r="M502" s="147" t="s">
        <v>1485</v>
      </c>
      <c r="N502" s="165">
        <v>800</v>
      </c>
      <c r="O502" s="165">
        <v>800</v>
      </c>
      <c r="P502" s="149"/>
      <c r="Q502" s="149"/>
      <c r="R502" s="215"/>
    </row>
    <row r="503" spans="1:18" s="153" customFormat="1" ht="24.95" customHeight="1" x14ac:dyDescent="0.3">
      <c r="A503" s="164">
        <f t="shared" si="7"/>
        <v>498</v>
      </c>
      <c r="B503" s="164" t="s">
        <v>2044</v>
      </c>
      <c r="C503" s="215" t="s">
        <v>2315</v>
      </c>
      <c r="D503" s="215" t="s">
        <v>2322</v>
      </c>
      <c r="E503" s="215" t="s">
        <v>2323</v>
      </c>
      <c r="F503" s="215" t="s">
        <v>312</v>
      </c>
      <c r="G503" s="215" t="s">
        <v>2318</v>
      </c>
      <c r="H503" s="147" t="s">
        <v>2330</v>
      </c>
      <c r="I503" s="215" t="s">
        <v>2331</v>
      </c>
      <c r="J503" s="148" t="s">
        <v>2329</v>
      </c>
      <c r="K503" s="147" t="s">
        <v>2060</v>
      </c>
      <c r="L503" s="147" t="s">
        <v>2060</v>
      </c>
      <c r="M503" s="147" t="s">
        <v>1485</v>
      </c>
      <c r="N503" s="165">
        <v>800</v>
      </c>
      <c r="O503" s="165">
        <v>800</v>
      </c>
      <c r="P503" s="149"/>
      <c r="Q503" s="149"/>
      <c r="R503" s="215"/>
    </row>
    <row r="504" spans="1:18" s="153" customFormat="1" ht="24.95" customHeight="1" x14ac:dyDescent="0.3">
      <c r="A504" s="164">
        <f t="shared" si="7"/>
        <v>499</v>
      </c>
      <c r="B504" s="164" t="s">
        <v>2044</v>
      </c>
      <c r="C504" s="215" t="s">
        <v>2315</v>
      </c>
      <c r="D504" s="215" t="s">
        <v>2322</v>
      </c>
      <c r="E504" s="215" t="s">
        <v>2323</v>
      </c>
      <c r="F504" s="215" t="s">
        <v>312</v>
      </c>
      <c r="G504" s="215" t="s">
        <v>2318</v>
      </c>
      <c r="H504" s="147" t="s">
        <v>2332</v>
      </c>
      <c r="I504" s="215" t="s">
        <v>2333</v>
      </c>
      <c r="J504" s="148" t="s">
        <v>2334</v>
      </c>
      <c r="K504" s="147" t="s">
        <v>2060</v>
      </c>
      <c r="L504" s="147" t="s">
        <v>2060</v>
      </c>
      <c r="M504" s="147" t="s">
        <v>1485</v>
      </c>
      <c r="N504" s="165">
        <v>150</v>
      </c>
      <c r="O504" s="165">
        <v>150</v>
      </c>
      <c r="P504" s="149"/>
      <c r="Q504" s="149"/>
      <c r="R504" s="215"/>
    </row>
    <row r="505" spans="1:18" s="153" customFormat="1" ht="24.95" customHeight="1" x14ac:dyDescent="0.3">
      <c r="A505" s="164">
        <f t="shared" si="7"/>
        <v>500</v>
      </c>
      <c r="B505" s="164" t="s">
        <v>2044</v>
      </c>
      <c r="C505" s="215" t="s">
        <v>2315</v>
      </c>
      <c r="D505" s="215" t="s">
        <v>2316</v>
      </c>
      <c r="E505" s="215" t="s">
        <v>2317</v>
      </c>
      <c r="F505" s="215" t="s">
        <v>312</v>
      </c>
      <c r="G505" s="215" t="s">
        <v>2318</v>
      </c>
      <c r="H505" s="147" t="s">
        <v>2335</v>
      </c>
      <c r="I505" s="215" t="s">
        <v>2336</v>
      </c>
      <c r="J505" s="148" t="s">
        <v>2337</v>
      </c>
      <c r="K505" s="147" t="s">
        <v>2060</v>
      </c>
      <c r="L505" s="147" t="s">
        <v>2060</v>
      </c>
      <c r="M505" s="147" t="s">
        <v>1485</v>
      </c>
      <c r="N505" s="165">
        <v>170</v>
      </c>
      <c r="O505" s="165">
        <v>170</v>
      </c>
      <c r="P505" s="149"/>
      <c r="Q505" s="149"/>
      <c r="R505" s="215"/>
    </row>
    <row r="506" spans="1:18" s="153" customFormat="1" ht="24.95" customHeight="1" x14ac:dyDescent="0.3">
      <c r="A506" s="164">
        <f t="shared" si="7"/>
        <v>501</v>
      </c>
      <c r="B506" s="164" t="s">
        <v>2044</v>
      </c>
      <c r="C506" s="215" t="s">
        <v>2315</v>
      </c>
      <c r="D506" s="215" t="s">
        <v>2316</v>
      </c>
      <c r="E506" s="215" t="s">
        <v>2317</v>
      </c>
      <c r="F506" s="215" t="s">
        <v>312</v>
      </c>
      <c r="G506" s="215" t="s">
        <v>2318</v>
      </c>
      <c r="H506" s="147" t="s">
        <v>2338</v>
      </c>
      <c r="I506" s="215" t="s">
        <v>2339</v>
      </c>
      <c r="J506" s="148" t="s">
        <v>2340</v>
      </c>
      <c r="K506" s="147" t="s">
        <v>2060</v>
      </c>
      <c r="L506" s="147" t="s">
        <v>2060</v>
      </c>
      <c r="M506" s="147" t="s">
        <v>1485</v>
      </c>
      <c r="N506" s="165">
        <v>140</v>
      </c>
      <c r="O506" s="165">
        <v>140</v>
      </c>
      <c r="P506" s="149"/>
      <c r="Q506" s="149"/>
      <c r="R506" s="215"/>
    </row>
    <row r="507" spans="1:18" s="153" customFormat="1" ht="24.95" customHeight="1" x14ac:dyDescent="0.3">
      <c r="A507" s="164">
        <f t="shared" si="7"/>
        <v>502</v>
      </c>
      <c r="B507" s="164" t="s">
        <v>2044</v>
      </c>
      <c r="C507" s="215" t="s">
        <v>2315</v>
      </c>
      <c r="D507" s="215" t="s">
        <v>2341</v>
      </c>
      <c r="E507" s="215" t="s">
        <v>2342</v>
      </c>
      <c r="F507" s="215" t="s">
        <v>312</v>
      </c>
      <c r="G507" s="215" t="s">
        <v>2318</v>
      </c>
      <c r="H507" s="147" t="s">
        <v>2343</v>
      </c>
      <c r="I507" s="215" t="s">
        <v>2344</v>
      </c>
      <c r="J507" s="148" t="s">
        <v>2345</v>
      </c>
      <c r="K507" s="147" t="s">
        <v>2060</v>
      </c>
      <c r="L507" s="147" t="s">
        <v>2060</v>
      </c>
      <c r="M507" s="147" t="s">
        <v>1485</v>
      </c>
      <c r="N507" s="165">
        <v>200</v>
      </c>
      <c r="O507" s="165">
        <v>200</v>
      </c>
      <c r="P507" s="149"/>
      <c r="Q507" s="149"/>
      <c r="R507" s="215"/>
    </row>
    <row r="508" spans="1:18" s="153" customFormat="1" ht="24.95" customHeight="1" x14ac:dyDescent="0.3">
      <c r="A508" s="164">
        <f t="shared" si="7"/>
        <v>503</v>
      </c>
      <c r="B508" s="164" t="s">
        <v>2044</v>
      </c>
      <c r="C508" s="215" t="s">
        <v>2315</v>
      </c>
      <c r="D508" s="215" t="s">
        <v>2341</v>
      </c>
      <c r="E508" s="215" t="s">
        <v>2342</v>
      </c>
      <c r="F508" s="215" t="s">
        <v>312</v>
      </c>
      <c r="G508" s="215" t="s">
        <v>2318</v>
      </c>
      <c r="H508" s="147" t="s">
        <v>2346</v>
      </c>
      <c r="I508" s="215" t="s">
        <v>2347</v>
      </c>
      <c r="J508" s="148" t="s">
        <v>2348</v>
      </c>
      <c r="K508" s="147" t="s">
        <v>2060</v>
      </c>
      <c r="L508" s="147" t="s">
        <v>2060</v>
      </c>
      <c r="M508" s="147" t="s">
        <v>1485</v>
      </c>
      <c r="N508" s="165">
        <v>200</v>
      </c>
      <c r="O508" s="165">
        <v>200</v>
      </c>
      <c r="P508" s="149"/>
      <c r="Q508" s="149"/>
      <c r="R508" s="215"/>
    </row>
    <row r="509" spans="1:18" s="153" customFormat="1" ht="24.95" customHeight="1" x14ac:dyDescent="0.3">
      <c r="A509" s="164">
        <f t="shared" si="7"/>
        <v>504</v>
      </c>
      <c r="B509" s="164" t="s">
        <v>2044</v>
      </c>
      <c r="C509" s="215" t="s">
        <v>2315</v>
      </c>
      <c r="D509" s="215" t="s">
        <v>2341</v>
      </c>
      <c r="E509" s="215" t="s">
        <v>2342</v>
      </c>
      <c r="F509" s="215" t="s">
        <v>312</v>
      </c>
      <c r="G509" s="215" t="s">
        <v>2318</v>
      </c>
      <c r="H509" s="147" t="s">
        <v>2349</v>
      </c>
      <c r="I509" s="215" t="s">
        <v>2350</v>
      </c>
      <c r="J509" s="148" t="s">
        <v>2351</v>
      </c>
      <c r="K509" s="147" t="s">
        <v>2060</v>
      </c>
      <c r="L509" s="147" t="s">
        <v>2060</v>
      </c>
      <c r="M509" s="147" t="s">
        <v>1485</v>
      </c>
      <c r="N509" s="165">
        <v>250</v>
      </c>
      <c r="O509" s="165">
        <v>250</v>
      </c>
      <c r="P509" s="149"/>
      <c r="Q509" s="149"/>
      <c r="R509" s="215"/>
    </row>
    <row r="510" spans="1:18" s="153" customFormat="1" ht="24.95" customHeight="1" x14ac:dyDescent="0.3">
      <c r="A510" s="164">
        <f t="shared" si="7"/>
        <v>505</v>
      </c>
      <c r="B510" s="164" t="s">
        <v>2044</v>
      </c>
      <c r="C510" s="215" t="s">
        <v>2315</v>
      </c>
      <c r="D510" s="215" t="s">
        <v>2322</v>
      </c>
      <c r="E510" s="215" t="s">
        <v>2323</v>
      </c>
      <c r="F510" s="215" t="s">
        <v>312</v>
      </c>
      <c r="G510" s="215" t="s">
        <v>2318</v>
      </c>
      <c r="H510" s="147" t="s">
        <v>2352</v>
      </c>
      <c r="I510" s="215" t="s">
        <v>2353</v>
      </c>
      <c r="J510" s="148" t="s">
        <v>2354</v>
      </c>
      <c r="K510" s="147" t="s">
        <v>2060</v>
      </c>
      <c r="L510" s="147" t="s">
        <v>2060</v>
      </c>
      <c r="M510" s="147" t="s">
        <v>1485</v>
      </c>
      <c r="N510" s="165">
        <v>300</v>
      </c>
      <c r="O510" s="165">
        <v>300</v>
      </c>
      <c r="P510" s="149"/>
      <c r="Q510" s="149"/>
      <c r="R510" s="215"/>
    </row>
    <row r="511" spans="1:18" s="153" customFormat="1" ht="24.95" customHeight="1" x14ac:dyDescent="0.3">
      <c r="A511" s="164">
        <f t="shared" si="7"/>
        <v>506</v>
      </c>
      <c r="B511" s="164" t="s">
        <v>2044</v>
      </c>
      <c r="C511" s="215" t="s">
        <v>2315</v>
      </c>
      <c r="D511" s="215" t="s">
        <v>2341</v>
      </c>
      <c r="E511" s="215" t="s">
        <v>2342</v>
      </c>
      <c r="F511" s="215" t="s">
        <v>312</v>
      </c>
      <c r="G511" s="215" t="s">
        <v>2318</v>
      </c>
      <c r="H511" s="147" t="s">
        <v>2355</v>
      </c>
      <c r="I511" s="215" t="s">
        <v>2356</v>
      </c>
      <c r="J511" s="148" t="s">
        <v>2357</v>
      </c>
      <c r="K511" s="147" t="s">
        <v>2060</v>
      </c>
      <c r="L511" s="147" t="s">
        <v>2060</v>
      </c>
      <c r="M511" s="147" t="s">
        <v>1485</v>
      </c>
      <c r="N511" s="165">
        <v>120</v>
      </c>
      <c r="O511" s="165">
        <v>120</v>
      </c>
      <c r="P511" s="149"/>
      <c r="Q511" s="149"/>
      <c r="R511" s="215"/>
    </row>
    <row r="512" spans="1:18" s="153" customFormat="1" ht="24.95" customHeight="1" x14ac:dyDescent="0.3">
      <c r="A512" s="164">
        <f t="shared" si="7"/>
        <v>507</v>
      </c>
      <c r="B512" s="164" t="s">
        <v>2044</v>
      </c>
      <c r="C512" s="215" t="s">
        <v>2315</v>
      </c>
      <c r="D512" s="215" t="s">
        <v>2322</v>
      </c>
      <c r="E512" s="215" t="s">
        <v>2323</v>
      </c>
      <c r="F512" s="215" t="s">
        <v>312</v>
      </c>
      <c r="G512" s="215" t="s">
        <v>2318</v>
      </c>
      <c r="H512" s="147" t="s">
        <v>2358</v>
      </c>
      <c r="I512" s="215" t="s">
        <v>2359</v>
      </c>
      <c r="J512" s="148" t="s">
        <v>2360</v>
      </c>
      <c r="K512" s="147" t="s">
        <v>2060</v>
      </c>
      <c r="L512" s="147" t="s">
        <v>2060</v>
      </c>
      <c r="M512" s="147" t="s">
        <v>1485</v>
      </c>
      <c r="N512" s="165">
        <v>200</v>
      </c>
      <c r="O512" s="165">
        <v>200</v>
      </c>
      <c r="P512" s="149"/>
      <c r="Q512" s="149"/>
      <c r="R512" s="215"/>
    </row>
    <row r="513" spans="1:18" s="153" customFormat="1" ht="24.95" customHeight="1" x14ac:dyDescent="0.3">
      <c r="A513" s="164">
        <f t="shared" si="7"/>
        <v>508</v>
      </c>
      <c r="B513" s="164" t="s">
        <v>2044</v>
      </c>
      <c r="C513" s="215" t="s">
        <v>2315</v>
      </c>
      <c r="D513" s="215" t="s">
        <v>2322</v>
      </c>
      <c r="E513" s="215" t="s">
        <v>2323</v>
      </c>
      <c r="F513" s="215" t="s">
        <v>312</v>
      </c>
      <c r="G513" s="215" t="s">
        <v>2318</v>
      </c>
      <c r="H513" s="147" t="s">
        <v>2361</v>
      </c>
      <c r="I513" s="215" t="s">
        <v>2362</v>
      </c>
      <c r="J513" s="148" t="s">
        <v>2363</v>
      </c>
      <c r="K513" s="147" t="s">
        <v>2060</v>
      </c>
      <c r="L513" s="147" t="s">
        <v>2060</v>
      </c>
      <c r="M513" s="147" t="s">
        <v>1485</v>
      </c>
      <c r="N513" s="165">
        <v>100</v>
      </c>
      <c r="O513" s="165">
        <v>100</v>
      </c>
      <c r="P513" s="149"/>
      <c r="Q513" s="149"/>
      <c r="R513" s="215"/>
    </row>
    <row r="514" spans="1:18" s="153" customFormat="1" ht="24.95" customHeight="1" x14ac:dyDescent="0.3">
      <c r="A514" s="164">
        <f t="shared" si="7"/>
        <v>509</v>
      </c>
      <c r="B514" s="164" t="s">
        <v>2044</v>
      </c>
      <c r="C514" s="215" t="s">
        <v>2315</v>
      </c>
      <c r="D514" s="215" t="s">
        <v>2322</v>
      </c>
      <c r="E514" s="215" t="s">
        <v>2323</v>
      </c>
      <c r="F514" s="215" t="s">
        <v>312</v>
      </c>
      <c r="G514" s="215" t="s">
        <v>2318</v>
      </c>
      <c r="H514" s="147" t="s">
        <v>2364</v>
      </c>
      <c r="I514" s="215" t="s">
        <v>2365</v>
      </c>
      <c r="J514" s="148" t="s">
        <v>2366</v>
      </c>
      <c r="K514" s="147" t="s">
        <v>2060</v>
      </c>
      <c r="L514" s="147" t="s">
        <v>2060</v>
      </c>
      <c r="M514" s="147" t="s">
        <v>1485</v>
      </c>
      <c r="N514" s="165">
        <v>200</v>
      </c>
      <c r="O514" s="165">
        <v>200</v>
      </c>
      <c r="P514" s="149"/>
      <c r="Q514" s="149"/>
      <c r="R514" s="215"/>
    </row>
    <row r="515" spans="1:18" s="153" customFormat="1" ht="24.95" customHeight="1" x14ac:dyDescent="0.3">
      <c r="A515" s="164">
        <f t="shared" si="7"/>
        <v>510</v>
      </c>
      <c r="B515" s="164" t="s">
        <v>2044</v>
      </c>
      <c r="C515" s="215" t="s">
        <v>2315</v>
      </c>
      <c r="D515" s="215" t="s">
        <v>2322</v>
      </c>
      <c r="E515" s="215" t="s">
        <v>2323</v>
      </c>
      <c r="F515" s="215" t="s">
        <v>312</v>
      </c>
      <c r="G515" s="215" t="s">
        <v>2318</v>
      </c>
      <c r="H515" s="147" t="s">
        <v>2367</v>
      </c>
      <c r="I515" s="215" t="s">
        <v>2368</v>
      </c>
      <c r="J515" s="148" t="s">
        <v>2369</v>
      </c>
      <c r="K515" s="147" t="s">
        <v>2060</v>
      </c>
      <c r="L515" s="147" t="s">
        <v>2060</v>
      </c>
      <c r="M515" s="147" t="s">
        <v>1485</v>
      </c>
      <c r="N515" s="165">
        <v>100</v>
      </c>
      <c r="O515" s="165">
        <v>100</v>
      </c>
      <c r="P515" s="149"/>
      <c r="Q515" s="149"/>
      <c r="R515" s="215"/>
    </row>
    <row r="516" spans="1:18" s="153" customFormat="1" ht="24.95" customHeight="1" x14ac:dyDescent="0.3">
      <c r="A516" s="164">
        <f t="shared" si="7"/>
        <v>511</v>
      </c>
      <c r="B516" s="164" t="s">
        <v>2044</v>
      </c>
      <c r="C516" s="215" t="s">
        <v>2315</v>
      </c>
      <c r="D516" s="215" t="s">
        <v>2316</v>
      </c>
      <c r="E516" s="215" t="s">
        <v>2317</v>
      </c>
      <c r="F516" s="215" t="s">
        <v>312</v>
      </c>
      <c r="G516" s="215" t="s">
        <v>2318</v>
      </c>
      <c r="H516" s="147" t="s">
        <v>2370</v>
      </c>
      <c r="I516" s="215" t="s">
        <v>2371</v>
      </c>
      <c r="J516" s="148" t="s">
        <v>2372</v>
      </c>
      <c r="K516" s="147" t="s">
        <v>2060</v>
      </c>
      <c r="L516" s="147" t="s">
        <v>2060</v>
      </c>
      <c r="M516" s="147" t="s">
        <v>1485</v>
      </c>
      <c r="N516" s="165">
        <v>200</v>
      </c>
      <c r="O516" s="165">
        <v>200</v>
      </c>
      <c r="P516" s="149"/>
      <c r="Q516" s="149"/>
      <c r="R516" s="215"/>
    </row>
    <row r="517" spans="1:18" s="153" customFormat="1" ht="24.95" customHeight="1" x14ac:dyDescent="0.3">
      <c r="A517" s="164">
        <f t="shared" si="7"/>
        <v>512</v>
      </c>
      <c r="B517" s="164" t="s">
        <v>2044</v>
      </c>
      <c r="C517" s="215" t="s">
        <v>2315</v>
      </c>
      <c r="D517" s="215" t="s">
        <v>2316</v>
      </c>
      <c r="E517" s="215" t="s">
        <v>2317</v>
      </c>
      <c r="F517" s="215" t="s">
        <v>312</v>
      </c>
      <c r="G517" s="215" t="s">
        <v>2318</v>
      </c>
      <c r="H517" s="147" t="s">
        <v>2373</v>
      </c>
      <c r="I517" s="215" t="s">
        <v>2374</v>
      </c>
      <c r="J517" s="148" t="s">
        <v>2366</v>
      </c>
      <c r="K517" s="147" t="s">
        <v>2060</v>
      </c>
      <c r="L517" s="147" t="s">
        <v>2060</v>
      </c>
      <c r="M517" s="147" t="s">
        <v>1485</v>
      </c>
      <c r="N517" s="165">
        <v>150</v>
      </c>
      <c r="O517" s="165">
        <v>150</v>
      </c>
      <c r="P517" s="149"/>
      <c r="Q517" s="149"/>
      <c r="R517" s="215"/>
    </row>
    <row r="518" spans="1:18" s="153" customFormat="1" ht="24.95" customHeight="1" x14ac:dyDescent="0.3">
      <c r="A518" s="164">
        <f t="shared" ref="A518:A581" si="8">ROW()-5</f>
        <v>513</v>
      </c>
      <c r="B518" s="164" t="s">
        <v>2044</v>
      </c>
      <c r="C518" s="215" t="s">
        <v>2315</v>
      </c>
      <c r="D518" s="215" t="s">
        <v>2316</v>
      </c>
      <c r="E518" s="215" t="s">
        <v>2317</v>
      </c>
      <c r="F518" s="215" t="s">
        <v>312</v>
      </c>
      <c r="G518" s="215" t="s">
        <v>2318</v>
      </c>
      <c r="H518" s="147" t="s">
        <v>2375</v>
      </c>
      <c r="I518" s="215" t="s">
        <v>2376</v>
      </c>
      <c r="J518" s="148" t="s">
        <v>2340</v>
      </c>
      <c r="K518" s="147" t="s">
        <v>2060</v>
      </c>
      <c r="L518" s="147" t="s">
        <v>2060</v>
      </c>
      <c r="M518" s="147" t="s">
        <v>1485</v>
      </c>
      <c r="N518" s="165">
        <v>150</v>
      </c>
      <c r="O518" s="165">
        <v>150</v>
      </c>
      <c r="P518" s="149"/>
      <c r="Q518" s="149"/>
      <c r="R518" s="215"/>
    </row>
    <row r="519" spans="1:18" s="153" customFormat="1" ht="24.95" customHeight="1" x14ac:dyDescent="0.3">
      <c r="A519" s="164">
        <f t="shared" si="8"/>
        <v>514</v>
      </c>
      <c r="B519" s="164" t="s">
        <v>2044</v>
      </c>
      <c r="C519" s="215" t="s">
        <v>2315</v>
      </c>
      <c r="D519" s="215" t="s">
        <v>2316</v>
      </c>
      <c r="E519" s="215" t="s">
        <v>2317</v>
      </c>
      <c r="F519" s="215" t="s">
        <v>312</v>
      </c>
      <c r="G519" s="215" t="s">
        <v>2318</v>
      </c>
      <c r="H519" s="147" t="s">
        <v>2377</v>
      </c>
      <c r="I519" s="215" t="s">
        <v>2378</v>
      </c>
      <c r="J519" s="148" t="s">
        <v>2340</v>
      </c>
      <c r="K519" s="147" t="s">
        <v>2060</v>
      </c>
      <c r="L519" s="147" t="s">
        <v>2060</v>
      </c>
      <c r="M519" s="147" t="s">
        <v>1485</v>
      </c>
      <c r="N519" s="165">
        <v>100</v>
      </c>
      <c r="O519" s="165">
        <v>100</v>
      </c>
      <c r="P519" s="149"/>
      <c r="Q519" s="149"/>
      <c r="R519" s="215"/>
    </row>
    <row r="520" spans="1:18" s="153" customFormat="1" ht="24.95" customHeight="1" x14ac:dyDescent="0.3">
      <c r="A520" s="164">
        <f t="shared" si="8"/>
        <v>515</v>
      </c>
      <c r="B520" s="164" t="s">
        <v>2044</v>
      </c>
      <c r="C520" s="215" t="s">
        <v>2315</v>
      </c>
      <c r="D520" s="215" t="s">
        <v>2316</v>
      </c>
      <c r="E520" s="215" t="s">
        <v>2317</v>
      </c>
      <c r="F520" s="215" t="s">
        <v>312</v>
      </c>
      <c r="G520" s="215" t="s">
        <v>2318</v>
      </c>
      <c r="H520" s="147" t="s">
        <v>2379</v>
      </c>
      <c r="I520" s="215" t="s">
        <v>2380</v>
      </c>
      <c r="J520" s="148" t="s">
        <v>2381</v>
      </c>
      <c r="K520" s="147" t="s">
        <v>2060</v>
      </c>
      <c r="L520" s="147" t="s">
        <v>2060</v>
      </c>
      <c r="M520" s="147" t="s">
        <v>1485</v>
      </c>
      <c r="N520" s="165">
        <v>100</v>
      </c>
      <c r="O520" s="165">
        <v>100</v>
      </c>
      <c r="P520" s="149"/>
      <c r="Q520" s="149"/>
      <c r="R520" s="215"/>
    </row>
    <row r="521" spans="1:18" s="153" customFormat="1" ht="24.95" customHeight="1" x14ac:dyDescent="0.3">
      <c r="A521" s="164">
        <f t="shared" si="8"/>
        <v>516</v>
      </c>
      <c r="B521" s="164" t="s">
        <v>2044</v>
      </c>
      <c r="C521" s="215" t="s">
        <v>2315</v>
      </c>
      <c r="D521" s="215" t="s">
        <v>2316</v>
      </c>
      <c r="E521" s="215" t="s">
        <v>2317</v>
      </c>
      <c r="F521" s="215" t="s">
        <v>312</v>
      </c>
      <c r="G521" s="215" t="s">
        <v>2318</v>
      </c>
      <c r="H521" s="147" t="s">
        <v>2382</v>
      </c>
      <c r="I521" s="215" t="s">
        <v>2383</v>
      </c>
      <c r="J521" s="148" t="s">
        <v>2384</v>
      </c>
      <c r="K521" s="147" t="s">
        <v>2060</v>
      </c>
      <c r="L521" s="147" t="s">
        <v>2060</v>
      </c>
      <c r="M521" s="147" t="s">
        <v>1485</v>
      </c>
      <c r="N521" s="165">
        <v>200</v>
      </c>
      <c r="O521" s="165">
        <v>200</v>
      </c>
      <c r="P521" s="149"/>
      <c r="Q521" s="149"/>
      <c r="R521" s="215"/>
    </row>
    <row r="522" spans="1:18" s="153" customFormat="1" ht="24.95" customHeight="1" x14ac:dyDescent="0.3">
      <c r="A522" s="164">
        <f t="shared" si="8"/>
        <v>517</v>
      </c>
      <c r="B522" s="164" t="s">
        <v>2044</v>
      </c>
      <c r="C522" s="215" t="s">
        <v>2315</v>
      </c>
      <c r="D522" s="215" t="s">
        <v>2341</v>
      </c>
      <c r="E522" s="215" t="s">
        <v>2342</v>
      </c>
      <c r="F522" s="215" t="s">
        <v>312</v>
      </c>
      <c r="G522" s="215" t="s">
        <v>2318</v>
      </c>
      <c r="H522" s="147" t="s">
        <v>2385</v>
      </c>
      <c r="I522" s="215" t="s">
        <v>2386</v>
      </c>
      <c r="J522" s="148" t="s">
        <v>2387</v>
      </c>
      <c r="K522" s="147" t="s">
        <v>2060</v>
      </c>
      <c r="L522" s="147" t="s">
        <v>2060</v>
      </c>
      <c r="M522" s="147" t="s">
        <v>1485</v>
      </c>
      <c r="N522" s="165">
        <v>100</v>
      </c>
      <c r="O522" s="165">
        <v>100</v>
      </c>
      <c r="P522" s="149"/>
      <c r="Q522" s="149"/>
      <c r="R522" s="215"/>
    </row>
    <row r="523" spans="1:18" s="153" customFormat="1" ht="24.95" customHeight="1" x14ac:dyDescent="0.3">
      <c r="A523" s="164">
        <f t="shared" si="8"/>
        <v>518</v>
      </c>
      <c r="B523" s="164" t="s">
        <v>2044</v>
      </c>
      <c r="C523" s="215" t="s">
        <v>2315</v>
      </c>
      <c r="D523" s="215" t="s">
        <v>2341</v>
      </c>
      <c r="E523" s="215" t="s">
        <v>2342</v>
      </c>
      <c r="F523" s="215" t="s">
        <v>312</v>
      </c>
      <c r="G523" s="215" t="s">
        <v>2318</v>
      </c>
      <c r="H523" s="147" t="s">
        <v>2388</v>
      </c>
      <c r="I523" s="215" t="s">
        <v>2389</v>
      </c>
      <c r="J523" s="148" t="s">
        <v>2340</v>
      </c>
      <c r="K523" s="147" t="s">
        <v>2060</v>
      </c>
      <c r="L523" s="147" t="s">
        <v>2060</v>
      </c>
      <c r="M523" s="147" t="s">
        <v>1485</v>
      </c>
      <c r="N523" s="165">
        <v>500</v>
      </c>
      <c r="O523" s="165">
        <v>500</v>
      </c>
      <c r="P523" s="149"/>
      <c r="Q523" s="149"/>
      <c r="R523" s="215"/>
    </row>
    <row r="524" spans="1:18" s="153" customFormat="1" ht="24.95" customHeight="1" x14ac:dyDescent="0.3">
      <c r="A524" s="164">
        <f t="shared" si="8"/>
        <v>519</v>
      </c>
      <c r="B524" s="164" t="s">
        <v>2044</v>
      </c>
      <c r="C524" s="215" t="s">
        <v>2315</v>
      </c>
      <c r="D524" s="215" t="s">
        <v>2341</v>
      </c>
      <c r="E524" s="215" t="s">
        <v>2342</v>
      </c>
      <c r="F524" s="215" t="s">
        <v>312</v>
      </c>
      <c r="G524" s="215" t="s">
        <v>2318</v>
      </c>
      <c r="H524" s="147" t="s">
        <v>2390</v>
      </c>
      <c r="I524" s="215" t="s">
        <v>2391</v>
      </c>
      <c r="J524" s="148" t="s">
        <v>2392</v>
      </c>
      <c r="K524" s="147" t="s">
        <v>2060</v>
      </c>
      <c r="L524" s="147" t="s">
        <v>2060</v>
      </c>
      <c r="M524" s="147" t="s">
        <v>1485</v>
      </c>
      <c r="N524" s="165">
        <v>100</v>
      </c>
      <c r="O524" s="165">
        <v>100</v>
      </c>
      <c r="P524" s="149"/>
      <c r="Q524" s="149"/>
      <c r="R524" s="215"/>
    </row>
    <row r="525" spans="1:18" s="153" customFormat="1" ht="24.95" customHeight="1" x14ac:dyDescent="0.3">
      <c r="A525" s="164">
        <f t="shared" si="8"/>
        <v>520</v>
      </c>
      <c r="B525" s="164" t="s">
        <v>2044</v>
      </c>
      <c r="C525" s="215" t="s">
        <v>2315</v>
      </c>
      <c r="D525" s="215" t="s">
        <v>2341</v>
      </c>
      <c r="E525" s="215" t="s">
        <v>2342</v>
      </c>
      <c r="F525" s="215" t="s">
        <v>312</v>
      </c>
      <c r="G525" s="215" t="s">
        <v>2318</v>
      </c>
      <c r="H525" s="147" t="s">
        <v>2393</v>
      </c>
      <c r="I525" s="215" t="s">
        <v>2394</v>
      </c>
      <c r="J525" s="148" t="s">
        <v>2395</v>
      </c>
      <c r="K525" s="147" t="s">
        <v>2060</v>
      </c>
      <c r="L525" s="147" t="s">
        <v>2060</v>
      </c>
      <c r="M525" s="147" t="s">
        <v>1485</v>
      </c>
      <c r="N525" s="165">
        <v>150</v>
      </c>
      <c r="O525" s="165">
        <v>150</v>
      </c>
      <c r="P525" s="149"/>
      <c r="Q525" s="149"/>
      <c r="R525" s="215"/>
    </row>
    <row r="526" spans="1:18" s="153" customFormat="1" ht="24.95" customHeight="1" x14ac:dyDescent="0.3">
      <c r="A526" s="164">
        <f t="shared" si="8"/>
        <v>521</v>
      </c>
      <c r="B526" s="164" t="s">
        <v>2044</v>
      </c>
      <c r="C526" s="215" t="s">
        <v>2315</v>
      </c>
      <c r="D526" s="215" t="s">
        <v>2341</v>
      </c>
      <c r="E526" s="215" t="s">
        <v>2342</v>
      </c>
      <c r="F526" s="215" t="s">
        <v>312</v>
      </c>
      <c r="G526" s="215" t="s">
        <v>2318</v>
      </c>
      <c r="H526" s="147" t="s">
        <v>2396</v>
      </c>
      <c r="I526" s="215" t="s">
        <v>2397</v>
      </c>
      <c r="J526" s="148" t="s">
        <v>2398</v>
      </c>
      <c r="K526" s="147" t="s">
        <v>2060</v>
      </c>
      <c r="L526" s="147" t="s">
        <v>2060</v>
      </c>
      <c r="M526" s="147" t="s">
        <v>1485</v>
      </c>
      <c r="N526" s="165">
        <v>120</v>
      </c>
      <c r="O526" s="165">
        <v>120</v>
      </c>
      <c r="P526" s="149"/>
      <c r="Q526" s="149"/>
      <c r="R526" s="215"/>
    </row>
    <row r="527" spans="1:18" s="153" customFormat="1" ht="24.95" customHeight="1" x14ac:dyDescent="0.3">
      <c r="A527" s="164">
        <f t="shared" si="8"/>
        <v>522</v>
      </c>
      <c r="B527" s="164" t="s">
        <v>2044</v>
      </c>
      <c r="C527" s="215" t="s">
        <v>2315</v>
      </c>
      <c r="D527" s="215" t="s">
        <v>2341</v>
      </c>
      <c r="E527" s="215" t="s">
        <v>2342</v>
      </c>
      <c r="F527" s="215" t="s">
        <v>312</v>
      </c>
      <c r="G527" s="215" t="s">
        <v>2318</v>
      </c>
      <c r="H527" s="147" t="s">
        <v>2399</v>
      </c>
      <c r="I527" s="215" t="s">
        <v>2400</v>
      </c>
      <c r="J527" s="148" t="s">
        <v>2401</v>
      </c>
      <c r="K527" s="147" t="s">
        <v>2060</v>
      </c>
      <c r="L527" s="147" t="s">
        <v>2060</v>
      </c>
      <c r="M527" s="147" t="s">
        <v>1485</v>
      </c>
      <c r="N527" s="165">
        <v>200</v>
      </c>
      <c r="O527" s="165">
        <v>200</v>
      </c>
      <c r="P527" s="149"/>
      <c r="Q527" s="149"/>
      <c r="R527" s="215"/>
    </row>
    <row r="528" spans="1:18" s="153" customFormat="1" ht="24.95" customHeight="1" x14ac:dyDescent="0.3">
      <c r="A528" s="164">
        <f t="shared" si="8"/>
        <v>523</v>
      </c>
      <c r="B528" s="164" t="s">
        <v>2044</v>
      </c>
      <c r="C528" s="215" t="s">
        <v>2315</v>
      </c>
      <c r="D528" s="215" t="s">
        <v>2341</v>
      </c>
      <c r="E528" s="215" t="s">
        <v>2342</v>
      </c>
      <c r="F528" s="215" t="s">
        <v>312</v>
      </c>
      <c r="G528" s="215" t="s">
        <v>2318</v>
      </c>
      <c r="H528" s="147" t="s">
        <v>2402</v>
      </c>
      <c r="I528" s="215" t="s">
        <v>2403</v>
      </c>
      <c r="J528" s="148" t="s">
        <v>2404</v>
      </c>
      <c r="K528" s="147" t="s">
        <v>2060</v>
      </c>
      <c r="L528" s="147" t="s">
        <v>2060</v>
      </c>
      <c r="M528" s="147" t="s">
        <v>1485</v>
      </c>
      <c r="N528" s="165">
        <v>110</v>
      </c>
      <c r="O528" s="165">
        <v>110</v>
      </c>
      <c r="P528" s="149"/>
      <c r="Q528" s="149"/>
      <c r="R528" s="215"/>
    </row>
    <row r="529" spans="1:18" s="153" customFormat="1" ht="24.95" customHeight="1" x14ac:dyDescent="0.3">
      <c r="A529" s="164">
        <f t="shared" si="8"/>
        <v>524</v>
      </c>
      <c r="B529" s="164" t="s">
        <v>2044</v>
      </c>
      <c r="C529" s="215" t="s">
        <v>2315</v>
      </c>
      <c r="D529" s="215" t="s">
        <v>2405</v>
      </c>
      <c r="E529" s="215" t="s">
        <v>2406</v>
      </c>
      <c r="F529" s="215" t="s">
        <v>312</v>
      </c>
      <c r="G529" s="215" t="s">
        <v>2407</v>
      </c>
      <c r="H529" s="147" t="s">
        <v>2408</v>
      </c>
      <c r="I529" s="215" t="s">
        <v>2409</v>
      </c>
      <c r="J529" s="148" t="s">
        <v>2410</v>
      </c>
      <c r="K529" s="147" t="s">
        <v>2060</v>
      </c>
      <c r="L529" s="147" t="s">
        <v>2060</v>
      </c>
      <c r="M529" s="147" t="s">
        <v>1485</v>
      </c>
      <c r="N529" s="165">
        <v>200</v>
      </c>
      <c r="O529" s="165">
        <v>200</v>
      </c>
      <c r="P529" s="149"/>
      <c r="Q529" s="149"/>
      <c r="R529" s="215"/>
    </row>
    <row r="530" spans="1:18" s="153" customFormat="1" ht="24.95" customHeight="1" x14ac:dyDescent="0.3">
      <c r="A530" s="164">
        <f t="shared" si="8"/>
        <v>525</v>
      </c>
      <c r="B530" s="164" t="s">
        <v>2044</v>
      </c>
      <c r="C530" s="215" t="s">
        <v>2315</v>
      </c>
      <c r="D530" s="215" t="s">
        <v>2411</v>
      </c>
      <c r="E530" s="215" t="s">
        <v>2412</v>
      </c>
      <c r="F530" s="215" t="s">
        <v>312</v>
      </c>
      <c r="G530" s="215" t="s">
        <v>2407</v>
      </c>
      <c r="H530" s="147" t="s">
        <v>2413</v>
      </c>
      <c r="I530" s="215" t="s">
        <v>2414</v>
      </c>
      <c r="J530" s="148" t="s">
        <v>2415</v>
      </c>
      <c r="K530" s="147" t="s">
        <v>2060</v>
      </c>
      <c r="L530" s="147" t="s">
        <v>2060</v>
      </c>
      <c r="M530" s="147" t="s">
        <v>1485</v>
      </c>
      <c r="N530" s="165">
        <v>180</v>
      </c>
      <c r="O530" s="165">
        <v>180</v>
      </c>
      <c r="P530" s="149"/>
      <c r="Q530" s="149"/>
      <c r="R530" s="215"/>
    </row>
    <row r="531" spans="1:18" s="153" customFormat="1" ht="24.95" customHeight="1" x14ac:dyDescent="0.3">
      <c r="A531" s="164">
        <f t="shared" si="8"/>
        <v>526</v>
      </c>
      <c r="B531" s="164" t="s">
        <v>2044</v>
      </c>
      <c r="C531" s="215" t="s">
        <v>2315</v>
      </c>
      <c r="D531" s="215" t="s">
        <v>2416</v>
      </c>
      <c r="E531" s="215" t="s">
        <v>2417</v>
      </c>
      <c r="F531" s="215" t="s">
        <v>312</v>
      </c>
      <c r="G531" s="215" t="s">
        <v>2407</v>
      </c>
      <c r="H531" s="147" t="s">
        <v>2418</v>
      </c>
      <c r="I531" s="215" t="s">
        <v>2419</v>
      </c>
      <c r="J531" s="148" t="s">
        <v>2420</v>
      </c>
      <c r="K531" s="147" t="s">
        <v>2060</v>
      </c>
      <c r="L531" s="147" t="s">
        <v>2060</v>
      </c>
      <c r="M531" s="147" t="s">
        <v>1485</v>
      </c>
      <c r="N531" s="165">
        <v>170</v>
      </c>
      <c r="O531" s="165">
        <v>170</v>
      </c>
      <c r="P531" s="149"/>
      <c r="Q531" s="149"/>
      <c r="R531" s="215"/>
    </row>
    <row r="532" spans="1:18" s="153" customFormat="1" ht="24.95" customHeight="1" x14ac:dyDescent="0.3">
      <c r="A532" s="164">
        <f t="shared" si="8"/>
        <v>527</v>
      </c>
      <c r="B532" s="164" t="s">
        <v>2044</v>
      </c>
      <c r="C532" s="215" t="s">
        <v>2315</v>
      </c>
      <c r="D532" s="215" t="s">
        <v>2411</v>
      </c>
      <c r="E532" s="215" t="s">
        <v>2412</v>
      </c>
      <c r="F532" s="215" t="s">
        <v>312</v>
      </c>
      <c r="G532" s="215" t="s">
        <v>2407</v>
      </c>
      <c r="H532" s="147" t="s">
        <v>2421</v>
      </c>
      <c r="I532" s="215" t="s">
        <v>2422</v>
      </c>
      <c r="J532" s="148" t="s">
        <v>2423</v>
      </c>
      <c r="K532" s="147" t="s">
        <v>2060</v>
      </c>
      <c r="L532" s="147" t="s">
        <v>2060</v>
      </c>
      <c r="M532" s="147" t="s">
        <v>1485</v>
      </c>
      <c r="N532" s="165">
        <v>150</v>
      </c>
      <c r="O532" s="165">
        <v>150</v>
      </c>
      <c r="P532" s="149"/>
      <c r="Q532" s="149"/>
      <c r="R532" s="215"/>
    </row>
    <row r="533" spans="1:18" s="153" customFormat="1" ht="24.95" customHeight="1" x14ac:dyDescent="0.3">
      <c r="A533" s="164">
        <f t="shared" si="8"/>
        <v>528</v>
      </c>
      <c r="B533" s="164" t="s">
        <v>2044</v>
      </c>
      <c r="C533" s="215" t="s">
        <v>2315</v>
      </c>
      <c r="D533" s="215" t="s">
        <v>2411</v>
      </c>
      <c r="E533" s="215" t="s">
        <v>2412</v>
      </c>
      <c r="F533" s="215" t="s">
        <v>312</v>
      </c>
      <c r="G533" s="215" t="s">
        <v>2407</v>
      </c>
      <c r="H533" s="147" t="s">
        <v>2424</v>
      </c>
      <c r="I533" s="215" t="s">
        <v>2425</v>
      </c>
      <c r="J533" s="148" t="s">
        <v>2426</v>
      </c>
      <c r="K533" s="147" t="s">
        <v>2060</v>
      </c>
      <c r="L533" s="147" t="s">
        <v>2060</v>
      </c>
      <c r="M533" s="147" t="s">
        <v>1485</v>
      </c>
      <c r="N533" s="165">
        <v>150</v>
      </c>
      <c r="O533" s="165">
        <v>150</v>
      </c>
      <c r="P533" s="149"/>
      <c r="Q533" s="149"/>
      <c r="R533" s="215"/>
    </row>
    <row r="534" spans="1:18" s="153" customFormat="1" ht="24.95" customHeight="1" x14ac:dyDescent="0.3">
      <c r="A534" s="164">
        <f t="shared" si="8"/>
        <v>529</v>
      </c>
      <c r="B534" s="164" t="s">
        <v>2044</v>
      </c>
      <c r="C534" s="215" t="s">
        <v>2315</v>
      </c>
      <c r="D534" s="215" t="s">
        <v>2405</v>
      </c>
      <c r="E534" s="215" t="s">
        <v>2406</v>
      </c>
      <c r="F534" s="215" t="s">
        <v>312</v>
      </c>
      <c r="G534" s="215" t="s">
        <v>2407</v>
      </c>
      <c r="H534" s="147" t="s">
        <v>2427</v>
      </c>
      <c r="I534" s="215" t="s">
        <v>2428</v>
      </c>
      <c r="J534" s="148" t="s">
        <v>2429</v>
      </c>
      <c r="K534" s="147" t="s">
        <v>2060</v>
      </c>
      <c r="L534" s="147" t="s">
        <v>2060</v>
      </c>
      <c r="M534" s="147" t="s">
        <v>1485</v>
      </c>
      <c r="N534" s="165">
        <v>150</v>
      </c>
      <c r="O534" s="165">
        <v>150</v>
      </c>
      <c r="P534" s="149"/>
      <c r="Q534" s="149"/>
      <c r="R534" s="215"/>
    </row>
    <row r="535" spans="1:18" s="153" customFormat="1" ht="24.95" customHeight="1" x14ac:dyDescent="0.3">
      <c r="A535" s="164">
        <f t="shared" si="8"/>
        <v>530</v>
      </c>
      <c r="B535" s="164" t="s">
        <v>2044</v>
      </c>
      <c r="C535" s="215" t="s">
        <v>2315</v>
      </c>
      <c r="D535" s="215" t="s">
        <v>2411</v>
      </c>
      <c r="E535" s="215" t="s">
        <v>2412</v>
      </c>
      <c r="F535" s="215" t="s">
        <v>312</v>
      </c>
      <c r="G535" s="215" t="s">
        <v>2407</v>
      </c>
      <c r="H535" s="147" t="s">
        <v>2430</v>
      </c>
      <c r="I535" s="215" t="s">
        <v>2431</v>
      </c>
      <c r="J535" s="148" t="s">
        <v>2432</v>
      </c>
      <c r="K535" s="147" t="s">
        <v>2060</v>
      </c>
      <c r="L535" s="147" t="s">
        <v>2060</v>
      </c>
      <c r="M535" s="147" t="s">
        <v>1485</v>
      </c>
      <c r="N535" s="165">
        <v>120</v>
      </c>
      <c r="O535" s="165">
        <v>120</v>
      </c>
      <c r="P535" s="149"/>
      <c r="Q535" s="149"/>
      <c r="R535" s="215"/>
    </row>
    <row r="536" spans="1:18" s="153" customFormat="1" ht="24.95" customHeight="1" x14ac:dyDescent="0.3">
      <c r="A536" s="164">
        <f t="shared" si="8"/>
        <v>531</v>
      </c>
      <c r="B536" s="164" t="s">
        <v>2044</v>
      </c>
      <c r="C536" s="215" t="s">
        <v>2315</v>
      </c>
      <c r="D536" s="215" t="s">
        <v>2433</v>
      </c>
      <c r="E536" s="215" t="s">
        <v>2434</v>
      </c>
      <c r="F536" s="215" t="s">
        <v>312</v>
      </c>
      <c r="G536" s="215" t="s">
        <v>2407</v>
      </c>
      <c r="H536" s="147" t="s">
        <v>2435</v>
      </c>
      <c r="I536" s="215" t="s">
        <v>2436</v>
      </c>
      <c r="J536" s="148" t="s">
        <v>2437</v>
      </c>
      <c r="K536" s="147" t="s">
        <v>2060</v>
      </c>
      <c r="L536" s="147" t="s">
        <v>2060</v>
      </c>
      <c r="M536" s="147" t="s">
        <v>1485</v>
      </c>
      <c r="N536" s="165">
        <v>120</v>
      </c>
      <c r="O536" s="165">
        <v>120</v>
      </c>
      <c r="P536" s="149"/>
      <c r="Q536" s="149"/>
      <c r="R536" s="215"/>
    </row>
    <row r="537" spans="1:18" s="153" customFormat="1" ht="24.95" customHeight="1" x14ac:dyDescent="0.3">
      <c r="A537" s="164">
        <f t="shared" si="8"/>
        <v>532</v>
      </c>
      <c r="B537" s="164" t="s">
        <v>2044</v>
      </c>
      <c r="C537" s="215" t="s">
        <v>2315</v>
      </c>
      <c r="D537" s="215" t="s">
        <v>2416</v>
      </c>
      <c r="E537" s="215" t="s">
        <v>2417</v>
      </c>
      <c r="F537" s="215" t="s">
        <v>312</v>
      </c>
      <c r="G537" s="215" t="s">
        <v>2407</v>
      </c>
      <c r="H537" s="147" t="s">
        <v>2438</v>
      </c>
      <c r="I537" s="215" t="s">
        <v>2439</v>
      </c>
      <c r="J537" s="148" t="s">
        <v>2440</v>
      </c>
      <c r="K537" s="147" t="s">
        <v>2060</v>
      </c>
      <c r="L537" s="147" t="s">
        <v>2060</v>
      </c>
      <c r="M537" s="147" t="s">
        <v>1485</v>
      </c>
      <c r="N537" s="165">
        <v>110</v>
      </c>
      <c r="O537" s="165">
        <v>110</v>
      </c>
      <c r="P537" s="149"/>
      <c r="Q537" s="149"/>
      <c r="R537" s="215"/>
    </row>
    <row r="538" spans="1:18" s="153" customFormat="1" ht="24.95" customHeight="1" x14ac:dyDescent="0.3">
      <c r="A538" s="164">
        <f t="shared" si="8"/>
        <v>533</v>
      </c>
      <c r="B538" s="164" t="s">
        <v>2044</v>
      </c>
      <c r="C538" s="215" t="s">
        <v>2315</v>
      </c>
      <c r="D538" s="215" t="s">
        <v>2411</v>
      </c>
      <c r="E538" s="215" t="s">
        <v>2412</v>
      </c>
      <c r="F538" s="215" t="s">
        <v>312</v>
      </c>
      <c r="G538" s="215" t="s">
        <v>2407</v>
      </c>
      <c r="H538" s="147" t="s">
        <v>2441</v>
      </c>
      <c r="I538" s="215" t="s">
        <v>2425</v>
      </c>
      <c r="J538" s="148" t="s">
        <v>2442</v>
      </c>
      <c r="K538" s="147" t="s">
        <v>2060</v>
      </c>
      <c r="L538" s="147" t="s">
        <v>2060</v>
      </c>
      <c r="M538" s="147" t="s">
        <v>1485</v>
      </c>
      <c r="N538" s="165">
        <v>110</v>
      </c>
      <c r="O538" s="165">
        <v>110</v>
      </c>
      <c r="P538" s="149"/>
      <c r="Q538" s="149"/>
      <c r="R538" s="215"/>
    </row>
    <row r="539" spans="1:18" s="153" customFormat="1" ht="24.95" customHeight="1" x14ac:dyDescent="0.3">
      <c r="A539" s="164">
        <f t="shared" si="8"/>
        <v>534</v>
      </c>
      <c r="B539" s="164" t="s">
        <v>2044</v>
      </c>
      <c r="C539" s="215" t="s">
        <v>2315</v>
      </c>
      <c r="D539" s="215" t="s">
        <v>2416</v>
      </c>
      <c r="E539" s="215" t="s">
        <v>2417</v>
      </c>
      <c r="F539" s="215" t="s">
        <v>312</v>
      </c>
      <c r="G539" s="215" t="s">
        <v>2407</v>
      </c>
      <c r="H539" s="147" t="s">
        <v>2443</v>
      </c>
      <c r="I539" s="215" t="s">
        <v>2444</v>
      </c>
      <c r="J539" s="148" t="s">
        <v>2445</v>
      </c>
      <c r="K539" s="147" t="s">
        <v>2060</v>
      </c>
      <c r="L539" s="147" t="s">
        <v>2060</v>
      </c>
      <c r="M539" s="147" t="s">
        <v>1485</v>
      </c>
      <c r="N539" s="165">
        <v>100</v>
      </c>
      <c r="O539" s="165">
        <v>100</v>
      </c>
      <c r="P539" s="149"/>
      <c r="Q539" s="149"/>
      <c r="R539" s="215"/>
    </row>
    <row r="540" spans="1:18" s="153" customFormat="1" ht="24.95" customHeight="1" x14ac:dyDescent="0.3">
      <c r="A540" s="164">
        <f t="shared" si="8"/>
        <v>535</v>
      </c>
      <c r="B540" s="164" t="s">
        <v>2044</v>
      </c>
      <c r="C540" s="215" t="s">
        <v>2315</v>
      </c>
      <c r="D540" s="215" t="s">
        <v>2416</v>
      </c>
      <c r="E540" s="215" t="s">
        <v>2417</v>
      </c>
      <c r="F540" s="215" t="s">
        <v>312</v>
      </c>
      <c r="G540" s="215" t="s">
        <v>2407</v>
      </c>
      <c r="H540" s="147" t="s">
        <v>2446</v>
      </c>
      <c r="I540" s="215" t="s">
        <v>2439</v>
      </c>
      <c r="J540" s="148" t="s">
        <v>2447</v>
      </c>
      <c r="K540" s="147" t="s">
        <v>2060</v>
      </c>
      <c r="L540" s="147" t="s">
        <v>2060</v>
      </c>
      <c r="M540" s="147" t="s">
        <v>1485</v>
      </c>
      <c r="N540" s="165">
        <v>100</v>
      </c>
      <c r="O540" s="165">
        <v>100</v>
      </c>
      <c r="P540" s="149"/>
      <c r="Q540" s="149"/>
      <c r="R540" s="215"/>
    </row>
    <row r="541" spans="1:18" s="153" customFormat="1" ht="24.95" customHeight="1" x14ac:dyDescent="0.3">
      <c r="A541" s="164">
        <f t="shared" si="8"/>
        <v>536</v>
      </c>
      <c r="B541" s="164" t="s">
        <v>2044</v>
      </c>
      <c r="C541" s="215" t="s">
        <v>2315</v>
      </c>
      <c r="D541" s="215" t="s">
        <v>2405</v>
      </c>
      <c r="E541" s="215" t="s">
        <v>2406</v>
      </c>
      <c r="F541" s="215" t="s">
        <v>312</v>
      </c>
      <c r="G541" s="215" t="s">
        <v>2407</v>
      </c>
      <c r="H541" s="147" t="s">
        <v>2448</v>
      </c>
      <c r="I541" s="215" t="s">
        <v>2428</v>
      </c>
      <c r="J541" s="148" t="s">
        <v>2449</v>
      </c>
      <c r="K541" s="147" t="s">
        <v>2060</v>
      </c>
      <c r="L541" s="147" t="s">
        <v>2060</v>
      </c>
      <c r="M541" s="147" t="s">
        <v>1485</v>
      </c>
      <c r="N541" s="165">
        <v>100</v>
      </c>
      <c r="O541" s="165">
        <v>100</v>
      </c>
      <c r="P541" s="149"/>
      <c r="Q541" s="149"/>
      <c r="R541" s="215"/>
    </row>
    <row r="542" spans="1:18" s="153" customFormat="1" ht="24.95" customHeight="1" x14ac:dyDescent="0.3">
      <c r="A542" s="164">
        <f t="shared" si="8"/>
        <v>537</v>
      </c>
      <c r="B542" s="164" t="s">
        <v>2044</v>
      </c>
      <c r="C542" s="215" t="s">
        <v>2315</v>
      </c>
      <c r="D542" s="215" t="s">
        <v>2405</v>
      </c>
      <c r="E542" s="215" t="s">
        <v>2406</v>
      </c>
      <c r="F542" s="215" t="s">
        <v>312</v>
      </c>
      <c r="G542" s="215" t="s">
        <v>2407</v>
      </c>
      <c r="H542" s="147" t="s">
        <v>2450</v>
      </c>
      <c r="I542" s="215" t="s">
        <v>2428</v>
      </c>
      <c r="J542" s="148" t="s">
        <v>2451</v>
      </c>
      <c r="K542" s="147" t="s">
        <v>2060</v>
      </c>
      <c r="L542" s="147" t="s">
        <v>2060</v>
      </c>
      <c r="M542" s="147" t="s">
        <v>1485</v>
      </c>
      <c r="N542" s="165">
        <v>100</v>
      </c>
      <c r="O542" s="165">
        <v>100</v>
      </c>
      <c r="P542" s="149"/>
      <c r="Q542" s="149"/>
      <c r="R542" s="215"/>
    </row>
    <row r="543" spans="1:18" s="153" customFormat="1" ht="24.95" customHeight="1" x14ac:dyDescent="0.3">
      <c r="A543" s="164">
        <f t="shared" si="8"/>
        <v>538</v>
      </c>
      <c r="B543" s="164" t="s">
        <v>2044</v>
      </c>
      <c r="C543" s="215" t="s">
        <v>2315</v>
      </c>
      <c r="D543" s="215" t="s">
        <v>2433</v>
      </c>
      <c r="E543" s="215" t="s">
        <v>2434</v>
      </c>
      <c r="F543" s="215" t="s">
        <v>312</v>
      </c>
      <c r="G543" s="215" t="s">
        <v>2407</v>
      </c>
      <c r="H543" s="147" t="s">
        <v>2452</v>
      </c>
      <c r="I543" s="215" t="s">
        <v>2453</v>
      </c>
      <c r="J543" s="148" t="s">
        <v>2454</v>
      </c>
      <c r="K543" s="147" t="s">
        <v>2060</v>
      </c>
      <c r="L543" s="147" t="s">
        <v>2060</v>
      </c>
      <c r="M543" s="147" t="s">
        <v>1485</v>
      </c>
      <c r="N543" s="165">
        <v>100</v>
      </c>
      <c r="O543" s="165">
        <v>100</v>
      </c>
      <c r="P543" s="149"/>
      <c r="Q543" s="149"/>
      <c r="R543" s="215"/>
    </row>
    <row r="544" spans="1:18" s="153" customFormat="1" ht="24.95" customHeight="1" x14ac:dyDescent="0.3">
      <c r="A544" s="164">
        <f t="shared" si="8"/>
        <v>539</v>
      </c>
      <c r="B544" s="164" t="s">
        <v>2044</v>
      </c>
      <c r="C544" s="215" t="s">
        <v>2455</v>
      </c>
      <c r="D544" s="215" t="s">
        <v>2456</v>
      </c>
      <c r="E544" s="215" t="s">
        <v>2457</v>
      </c>
      <c r="F544" s="215" t="s">
        <v>196</v>
      </c>
      <c r="G544" s="215" t="s">
        <v>197</v>
      </c>
      <c r="H544" s="147" t="s">
        <v>2458</v>
      </c>
      <c r="I544" s="215" t="s">
        <v>2459</v>
      </c>
      <c r="J544" s="148" t="s">
        <v>2460</v>
      </c>
      <c r="K544" s="147" t="s">
        <v>288</v>
      </c>
      <c r="L544" s="147" t="s">
        <v>671</v>
      </c>
      <c r="M544" s="147" t="s">
        <v>637</v>
      </c>
      <c r="N544" s="165">
        <v>17880</v>
      </c>
      <c r="O544" s="165">
        <v>18000</v>
      </c>
      <c r="P544" s="149">
        <v>85</v>
      </c>
      <c r="Q544" s="149">
        <v>100</v>
      </c>
      <c r="R544" s="215"/>
    </row>
    <row r="545" spans="1:18" s="153" customFormat="1" ht="24.95" customHeight="1" x14ac:dyDescent="0.3">
      <c r="A545" s="164">
        <f t="shared" si="8"/>
        <v>540</v>
      </c>
      <c r="B545" s="164" t="s">
        <v>2044</v>
      </c>
      <c r="C545" s="215" t="s">
        <v>2455</v>
      </c>
      <c r="D545" s="215" t="s">
        <v>2461</v>
      </c>
      <c r="E545" s="215" t="s">
        <v>2462</v>
      </c>
      <c r="F545" s="215" t="s">
        <v>196</v>
      </c>
      <c r="G545" s="215" t="s">
        <v>197</v>
      </c>
      <c r="H545" s="147" t="s">
        <v>2463</v>
      </c>
      <c r="I545" s="215" t="s">
        <v>2464</v>
      </c>
      <c r="J545" s="148" t="s">
        <v>2465</v>
      </c>
      <c r="K545" s="147" t="s">
        <v>288</v>
      </c>
      <c r="L545" s="147" t="s">
        <v>671</v>
      </c>
      <c r="M545" s="147" t="s">
        <v>638</v>
      </c>
      <c r="N545" s="165">
        <v>13350</v>
      </c>
      <c r="O545" s="165">
        <v>3500</v>
      </c>
      <c r="P545" s="149">
        <v>50</v>
      </c>
      <c r="Q545" s="149">
        <v>100</v>
      </c>
      <c r="R545" s="215"/>
    </row>
    <row r="546" spans="1:18" s="153" customFormat="1" ht="24.95" customHeight="1" x14ac:dyDescent="0.3">
      <c r="A546" s="164">
        <f t="shared" si="8"/>
        <v>541</v>
      </c>
      <c r="B546" s="164" t="s">
        <v>2044</v>
      </c>
      <c r="C546" s="215" t="s">
        <v>2455</v>
      </c>
      <c r="D546" s="215" t="s">
        <v>2466</v>
      </c>
      <c r="E546" s="215" t="s">
        <v>2467</v>
      </c>
      <c r="F546" s="215" t="s">
        <v>196</v>
      </c>
      <c r="G546" s="215" t="s">
        <v>197</v>
      </c>
      <c r="H546" s="147" t="s">
        <v>2468</v>
      </c>
      <c r="I546" s="215" t="s">
        <v>2469</v>
      </c>
      <c r="J546" s="148" t="s">
        <v>2470</v>
      </c>
      <c r="K546" s="147" t="s">
        <v>277</v>
      </c>
      <c r="L546" s="147" t="s">
        <v>625</v>
      </c>
      <c r="M546" s="147" t="s">
        <v>2471</v>
      </c>
      <c r="N546" s="165">
        <v>1415</v>
      </c>
      <c r="O546" s="165">
        <v>1171</v>
      </c>
      <c r="P546" s="149">
        <v>5</v>
      </c>
      <c r="Q546" s="149">
        <v>100</v>
      </c>
      <c r="R546" s="215"/>
    </row>
    <row r="547" spans="1:18" s="153" customFormat="1" ht="24.95" customHeight="1" x14ac:dyDescent="0.3">
      <c r="A547" s="164">
        <f t="shared" si="8"/>
        <v>542</v>
      </c>
      <c r="B547" s="164" t="s">
        <v>2044</v>
      </c>
      <c r="C547" s="215" t="s">
        <v>2455</v>
      </c>
      <c r="D547" s="215" t="s">
        <v>2466</v>
      </c>
      <c r="E547" s="215" t="s">
        <v>2467</v>
      </c>
      <c r="F547" s="215" t="s">
        <v>196</v>
      </c>
      <c r="G547" s="215" t="s">
        <v>197</v>
      </c>
      <c r="H547" s="147" t="s">
        <v>2472</v>
      </c>
      <c r="I547" s="215" t="s">
        <v>2473</v>
      </c>
      <c r="J547" s="148" t="s">
        <v>2474</v>
      </c>
      <c r="K547" s="147" t="s">
        <v>288</v>
      </c>
      <c r="L547" s="147" t="s">
        <v>671</v>
      </c>
      <c r="M547" s="147" t="s">
        <v>2471</v>
      </c>
      <c r="N547" s="165">
        <v>1648</v>
      </c>
      <c r="O547" s="165">
        <v>1101</v>
      </c>
      <c r="P547" s="149">
        <v>5</v>
      </c>
      <c r="Q547" s="149">
        <v>100</v>
      </c>
      <c r="R547" s="215"/>
    </row>
    <row r="548" spans="1:18" s="153" customFormat="1" ht="24.95" customHeight="1" x14ac:dyDescent="0.3">
      <c r="A548" s="164">
        <f t="shared" si="8"/>
        <v>543</v>
      </c>
      <c r="B548" s="164" t="s">
        <v>2044</v>
      </c>
      <c r="C548" s="215" t="s">
        <v>2455</v>
      </c>
      <c r="D548" s="215" t="s">
        <v>2456</v>
      </c>
      <c r="E548" s="215" t="s">
        <v>2457</v>
      </c>
      <c r="F548" s="215" t="s">
        <v>312</v>
      </c>
      <c r="G548" s="215" t="s">
        <v>197</v>
      </c>
      <c r="H548" s="147" t="s">
        <v>2475</v>
      </c>
      <c r="I548" s="215" t="s">
        <v>2476</v>
      </c>
      <c r="J548" s="148" t="s">
        <v>2477</v>
      </c>
      <c r="K548" s="147" t="s">
        <v>215</v>
      </c>
      <c r="L548" s="126" t="s">
        <v>2478</v>
      </c>
      <c r="M548" s="126" t="s">
        <v>2479</v>
      </c>
      <c r="N548" s="180">
        <v>1000</v>
      </c>
      <c r="O548" s="180">
        <v>1000</v>
      </c>
      <c r="P548" s="149"/>
      <c r="Q548" s="149">
        <v>100</v>
      </c>
      <c r="R548" s="215"/>
    </row>
    <row r="549" spans="1:18" s="153" customFormat="1" ht="24.95" customHeight="1" x14ac:dyDescent="0.3">
      <c r="A549" s="164">
        <f t="shared" si="8"/>
        <v>544</v>
      </c>
      <c r="B549" s="164" t="s">
        <v>2044</v>
      </c>
      <c r="C549" s="215" t="s">
        <v>2455</v>
      </c>
      <c r="D549" s="215" t="s">
        <v>2456</v>
      </c>
      <c r="E549" s="215" t="s">
        <v>2457</v>
      </c>
      <c r="F549" s="215" t="s">
        <v>312</v>
      </c>
      <c r="G549" s="215" t="s">
        <v>197</v>
      </c>
      <c r="H549" s="147" t="s">
        <v>2480</v>
      </c>
      <c r="I549" s="215" t="s">
        <v>2481</v>
      </c>
      <c r="J549" s="148" t="s">
        <v>2482</v>
      </c>
      <c r="K549" s="147" t="s">
        <v>288</v>
      </c>
      <c r="L549" s="126" t="s">
        <v>671</v>
      </c>
      <c r="M549" s="126" t="s">
        <v>776</v>
      </c>
      <c r="N549" s="180">
        <v>680</v>
      </c>
      <c r="O549" s="180">
        <v>680</v>
      </c>
      <c r="P549" s="149"/>
      <c r="Q549" s="149">
        <v>100</v>
      </c>
      <c r="R549" s="215"/>
    </row>
    <row r="550" spans="1:18" s="153" customFormat="1" ht="24.95" customHeight="1" x14ac:dyDescent="0.3">
      <c r="A550" s="164">
        <f t="shared" si="8"/>
        <v>545</v>
      </c>
      <c r="B550" s="164" t="s">
        <v>2044</v>
      </c>
      <c r="C550" s="215" t="s">
        <v>2483</v>
      </c>
      <c r="D550" s="215" t="s">
        <v>2484</v>
      </c>
      <c r="E550" s="215" t="s">
        <v>2485</v>
      </c>
      <c r="F550" s="215" t="s">
        <v>312</v>
      </c>
      <c r="G550" s="215" t="s">
        <v>1236</v>
      </c>
      <c r="H550" s="147" t="s">
        <v>2486</v>
      </c>
      <c r="I550" s="215" t="s">
        <v>2487</v>
      </c>
      <c r="J550" s="148" t="s">
        <v>2488</v>
      </c>
      <c r="K550" s="147" t="s">
        <v>288</v>
      </c>
      <c r="L550" s="147" t="s">
        <v>734</v>
      </c>
      <c r="M550" s="147" t="s">
        <v>2489</v>
      </c>
      <c r="N550" s="165">
        <v>32519</v>
      </c>
      <c r="O550" s="165">
        <v>6000</v>
      </c>
      <c r="P550" s="149">
        <v>0</v>
      </c>
      <c r="Q550" s="149">
        <v>30</v>
      </c>
      <c r="R550" s="215"/>
    </row>
    <row r="551" spans="1:18" s="153" customFormat="1" ht="24.95" customHeight="1" x14ac:dyDescent="0.3">
      <c r="A551" s="164">
        <f t="shared" si="8"/>
        <v>546</v>
      </c>
      <c r="B551" s="164" t="s">
        <v>2044</v>
      </c>
      <c r="C551" s="215" t="s">
        <v>2483</v>
      </c>
      <c r="D551" s="215" t="s">
        <v>2484</v>
      </c>
      <c r="E551" s="215" t="s">
        <v>2485</v>
      </c>
      <c r="F551" s="215" t="s">
        <v>312</v>
      </c>
      <c r="G551" s="215" t="s">
        <v>1236</v>
      </c>
      <c r="H551" s="147" t="s">
        <v>2490</v>
      </c>
      <c r="I551" s="215" t="s">
        <v>2491</v>
      </c>
      <c r="J551" s="148" t="s">
        <v>2492</v>
      </c>
      <c r="K551" s="147" t="s">
        <v>288</v>
      </c>
      <c r="L551" s="147" t="s">
        <v>671</v>
      </c>
      <c r="M551" s="147" t="s">
        <v>2493</v>
      </c>
      <c r="N551" s="165">
        <v>24520</v>
      </c>
      <c r="O551" s="165">
        <v>4000</v>
      </c>
      <c r="P551" s="149">
        <v>0</v>
      </c>
      <c r="Q551" s="149">
        <v>35</v>
      </c>
      <c r="R551" s="215"/>
    </row>
    <row r="552" spans="1:18" s="153" customFormat="1" ht="24.95" customHeight="1" x14ac:dyDescent="0.3">
      <c r="A552" s="164">
        <f t="shared" si="8"/>
        <v>547</v>
      </c>
      <c r="B552" s="164" t="s">
        <v>2044</v>
      </c>
      <c r="C552" s="215" t="s">
        <v>2483</v>
      </c>
      <c r="D552" s="215" t="s">
        <v>2484</v>
      </c>
      <c r="E552" s="215" t="s">
        <v>2485</v>
      </c>
      <c r="F552" s="215" t="s">
        <v>312</v>
      </c>
      <c r="G552" s="215" t="s">
        <v>1236</v>
      </c>
      <c r="H552" s="147" t="s">
        <v>2494</v>
      </c>
      <c r="I552" s="215" t="s">
        <v>2495</v>
      </c>
      <c r="J552" s="148" t="s">
        <v>2496</v>
      </c>
      <c r="K552" s="147" t="s">
        <v>290</v>
      </c>
      <c r="L552" s="147" t="s">
        <v>625</v>
      </c>
      <c r="M552" s="147" t="s">
        <v>2497</v>
      </c>
      <c r="N552" s="165">
        <v>27110</v>
      </c>
      <c r="O552" s="165">
        <v>1900</v>
      </c>
      <c r="P552" s="149">
        <v>0</v>
      </c>
      <c r="Q552" s="149">
        <v>25</v>
      </c>
      <c r="R552" s="215"/>
    </row>
    <row r="553" spans="1:18" s="153" customFormat="1" ht="24.95" customHeight="1" x14ac:dyDescent="0.3">
      <c r="A553" s="164">
        <f t="shared" si="8"/>
        <v>548</v>
      </c>
      <c r="B553" s="164" t="s">
        <v>2044</v>
      </c>
      <c r="C553" s="215" t="s">
        <v>2498</v>
      </c>
      <c r="D553" s="215" t="s">
        <v>2499</v>
      </c>
      <c r="E553" s="215" t="s">
        <v>2500</v>
      </c>
      <c r="F553" s="215" t="s">
        <v>312</v>
      </c>
      <c r="G553" s="215" t="s">
        <v>1370</v>
      </c>
      <c r="H553" s="147" t="s">
        <v>2501</v>
      </c>
      <c r="I553" s="215" t="s">
        <v>2439</v>
      </c>
      <c r="J553" s="148" t="s">
        <v>2502</v>
      </c>
      <c r="K553" s="147" t="s">
        <v>344</v>
      </c>
      <c r="L553" s="147" t="s">
        <v>734</v>
      </c>
      <c r="M553" s="147" t="s">
        <v>33</v>
      </c>
      <c r="N553" s="165">
        <v>300</v>
      </c>
      <c r="O553" s="165">
        <v>300</v>
      </c>
      <c r="P553" s="149"/>
      <c r="Q553" s="149">
        <v>100</v>
      </c>
      <c r="R553" s="215"/>
    </row>
    <row r="554" spans="1:18" s="153" customFormat="1" ht="24.95" customHeight="1" x14ac:dyDescent="0.3">
      <c r="A554" s="164">
        <f t="shared" si="8"/>
        <v>549</v>
      </c>
      <c r="B554" s="164" t="s">
        <v>2035</v>
      </c>
      <c r="C554" s="215" t="s">
        <v>1245</v>
      </c>
      <c r="D554" s="215" t="s">
        <v>2503</v>
      </c>
      <c r="E554" s="215" t="s">
        <v>2504</v>
      </c>
      <c r="F554" s="215" t="s">
        <v>28</v>
      </c>
      <c r="G554" s="215" t="s">
        <v>1047</v>
      </c>
      <c r="H554" s="147" t="s">
        <v>2505</v>
      </c>
      <c r="I554" s="215" t="s">
        <v>2506</v>
      </c>
      <c r="J554" s="148" t="s">
        <v>2507</v>
      </c>
      <c r="K554" s="147" t="s">
        <v>344</v>
      </c>
      <c r="L554" s="147" t="s">
        <v>734</v>
      </c>
      <c r="M554" s="147" t="s">
        <v>33</v>
      </c>
      <c r="N554" s="165">
        <f t="shared" ref="N554:N558" si="9">O554</f>
        <v>700</v>
      </c>
      <c r="O554" s="165">
        <v>700</v>
      </c>
      <c r="P554" s="149"/>
      <c r="Q554" s="149">
        <v>100</v>
      </c>
      <c r="R554" s="215"/>
    </row>
    <row r="555" spans="1:18" s="153" customFormat="1" ht="24.95" customHeight="1" x14ac:dyDescent="0.3">
      <c r="A555" s="164">
        <f t="shared" si="8"/>
        <v>550</v>
      </c>
      <c r="B555" s="164" t="s">
        <v>2035</v>
      </c>
      <c r="C555" s="215" t="s">
        <v>1245</v>
      </c>
      <c r="D555" s="215" t="s">
        <v>2503</v>
      </c>
      <c r="E555" s="215" t="s">
        <v>2504</v>
      </c>
      <c r="F555" s="215" t="s">
        <v>28</v>
      </c>
      <c r="G555" s="215" t="s">
        <v>1047</v>
      </c>
      <c r="H555" s="147" t="s">
        <v>2508</v>
      </c>
      <c r="I555" s="215" t="s">
        <v>2509</v>
      </c>
      <c r="J555" s="148" t="s">
        <v>2510</v>
      </c>
      <c r="K555" s="147" t="s">
        <v>344</v>
      </c>
      <c r="L555" s="147" t="s">
        <v>734</v>
      </c>
      <c r="M555" s="147" t="s">
        <v>33</v>
      </c>
      <c r="N555" s="165">
        <f t="shared" si="9"/>
        <v>200</v>
      </c>
      <c r="O555" s="165">
        <v>200</v>
      </c>
      <c r="P555" s="149"/>
      <c r="Q555" s="149">
        <v>100</v>
      </c>
      <c r="R555" s="215"/>
    </row>
    <row r="556" spans="1:18" s="153" customFormat="1" ht="24.95" customHeight="1" x14ac:dyDescent="0.3">
      <c r="A556" s="164">
        <f t="shared" si="8"/>
        <v>551</v>
      </c>
      <c r="B556" s="164" t="s">
        <v>2035</v>
      </c>
      <c r="C556" s="215" t="s">
        <v>1245</v>
      </c>
      <c r="D556" s="215" t="s">
        <v>2503</v>
      </c>
      <c r="E556" s="215" t="s">
        <v>2504</v>
      </c>
      <c r="F556" s="215" t="s">
        <v>28</v>
      </c>
      <c r="G556" s="215" t="s">
        <v>1047</v>
      </c>
      <c r="H556" s="147" t="s">
        <v>2511</v>
      </c>
      <c r="I556" s="215" t="s">
        <v>2512</v>
      </c>
      <c r="J556" s="148" t="s">
        <v>2513</v>
      </c>
      <c r="K556" s="147" t="s">
        <v>344</v>
      </c>
      <c r="L556" s="147" t="s">
        <v>734</v>
      </c>
      <c r="M556" s="147" t="s">
        <v>33</v>
      </c>
      <c r="N556" s="165">
        <f t="shared" si="9"/>
        <v>1200</v>
      </c>
      <c r="O556" s="165">
        <v>1200</v>
      </c>
      <c r="P556" s="149"/>
      <c r="Q556" s="149">
        <v>100</v>
      </c>
      <c r="R556" s="215"/>
    </row>
    <row r="557" spans="1:18" s="153" customFormat="1" ht="24.95" customHeight="1" x14ac:dyDescent="0.3">
      <c r="A557" s="164">
        <f t="shared" si="8"/>
        <v>552</v>
      </c>
      <c r="B557" s="164" t="s">
        <v>2035</v>
      </c>
      <c r="C557" s="215" t="s">
        <v>1245</v>
      </c>
      <c r="D557" s="215" t="s">
        <v>2503</v>
      </c>
      <c r="E557" s="215" t="s">
        <v>2504</v>
      </c>
      <c r="F557" s="215" t="s">
        <v>28</v>
      </c>
      <c r="G557" s="215" t="s">
        <v>1047</v>
      </c>
      <c r="H557" s="147" t="s">
        <v>2514</v>
      </c>
      <c r="I557" s="215" t="s">
        <v>2515</v>
      </c>
      <c r="J557" s="148" t="s">
        <v>2516</v>
      </c>
      <c r="K557" s="147" t="s">
        <v>344</v>
      </c>
      <c r="L557" s="147" t="s">
        <v>734</v>
      </c>
      <c r="M557" s="147" t="s">
        <v>33</v>
      </c>
      <c r="N557" s="165">
        <f t="shared" si="9"/>
        <v>450</v>
      </c>
      <c r="O557" s="165">
        <v>450</v>
      </c>
      <c r="P557" s="149"/>
      <c r="Q557" s="149">
        <v>100</v>
      </c>
      <c r="R557" s="215"/>
    </row>
    <row r="558" spans="1:18" s="153" customFormat="1" ht="24.95" customHeight="1" x14ac:dyDescent="0.3">
      <c r="A558" s="164">
        <f t="shared" si="8"/>
        <v>553</v>
      </c>
      <c r="B558" s="164" t="s">
        <v>2035</v>
      </c>
      <c r="C558" s="215" t="s">
        <v>1245</v>
      </c>
      <c r="D558" s="215" t="s">
        <v>2503</v>
      </c>
      <c r="E558" s="215" t="s">
        <v>2504</v>
      </c>
      <c r="F558" s="215" t="s">
        <v>28</v>
      </c>
      <c r="G558" s="215" t="s">
        <v>1047</v>
      </c>
      <c r="H558" s="147" t="s">
        <v>2517</v>
      </c>
      <c r="I558" s="215" t="s">
        <v>2518</v>
      </c>
      <c r="J558" s="148" t="s">
        <v>2507</v>
      </c>
      <c r="K558" s="147" t="s">
        <v>344</v>
      </c>
      <c r="L558" s="147" t="s">
        <v>734</v>
      </c>
      <c r="M558" s="147" t="s">
        <v>33</v>
      </c>
      <c r="N558" s="165">
        <f t="shared" si="9"/>
        <v>650</v>
      </c>
      <c r="O558" s="165">
        <v>650</v>
      </c>
      <c r="P558" s="149"/>
      <c r="Q558" s="149">
        <v>100</v>
      </c>
      <c r="R558" s="215"/>
    </row>
    <row r="559" spans="1:18" s="153" customFormat="1" ht="24.95" customHeight="1" x14ac:dyDescent="0.3">
      <c r="A559" s="164">
        <f t="shared" si="8"/>
        <v>554</v>
      </c>
      <c r="B559" s="164" t="s">
        <v>2035</v>
      </c>
      <c r="C559" s="215" t="s">
        <v>1245</v>
      </c>
      <c r="D559" s="215" t="s">
        <v>2519</v>
      </c>
      <c r="E559" s="215" t="s">
        <v>2520</v>
      </c>
      <c r="F559" s="215" t="s">
        <v>28</v>
      </c>
      <c r="G559" s="215" t="s">
        <v>1047</v>
      </c>
      <c r="H559" s="147" t="s">
        <v>2521</v>
      </c>
      <c r="I559" s="215" t="s">
        <v>2522</v>
      </c>
      <c r="J559" s="148" t="s">
        <v>2523</v>
      </c>
      <c r="K559" s="147" t="s">
        <v>326</v>
      </c>
      <c r="L559" s="147" t="s">
        <v>684</v>
      </c>
      <c r="M559" s="147" t="s">
        <v>2524</v>
      </c>
      <c r="N559" s="165">
        <v>29605</v>
      </c>
      <c r="O559" s="165">
        <v>10000</v>
      </c>
      <c r="P559" s="149"/>
      <c r="Q559" s="149">
        <v>30</v>
      </c>
      <c r="R559" s="215"/>
    </row>
    <row r="560" spans="1:18" s="153" customFormat="1" ht="24.95" customHeight="1" x14ac:dyDescent="0.3">
      <c r="A560" s="164">
        <f t="shared" si="8"/>
        <v>555</v>
      </c>
      <c r="B560" s="164" t="s">
        <v>2035</v>
      </c>
      <c r="C560" s="215" t="s">
        <v>1245</v>
      </c>
      <c r="D560" s="215" t="s">
        <v>2519</v>
      </c>
      <c r="E560" s="215" t="s">
        <v>2520</v>
      </c>
      <c r="F560" s="215" t="s">
        <v>28</v>
      </c>
      <c r="G560" s="215" t="s">
        <v>1047</v>
      </c>
      <c r="H560" s="147" t="s">
        <v>2525</v>
      </c>
      <c r="I560" s="215" t="s">
        <v>2526</v>
      </c>
      <c r="J560" s="148" t="s">
        <v>2527</v>
      </c>
      <c r="K560" s="147" t="s">
        <v>344</v>
      </c>
      <c r="L560" s="147" t="s">
        <v>137</v>
      </c>
      <c r="M560" s="147" t="s">
        <v>638</v>
      </c>
      <c r="N560" s="165">
        <v>2200</v>
      </c>
      <c r="O560" s="165">
        <v>2200</v>
      </c>
      <c r="P560" s="149"/>
      <c r="Q560" s="149">
        <v>100</v>
      </c>
      <c r="R560" s="215"/>
    </row>
    <row r="561" spans="1:18" s="153" customFormat="1" ht="24.95" customHeight="1" x14ac:dyDescent="0.3">
      <c r="A561" s="164">
        <f t="shared" si="8"/>
        <v>556</v>
      </c>
      <c r="B561" s="164" t="s">
        <v>2035</v>
      </c>
      <c r="C561" s="164" t="s">
        <v>2498</v>
      </c>
      <c r="D561" s="164" t="s">
        <v>2528</v>
      </c>
      <c r="E561" s="164" t="s">
        <v>2529</v>
      </c>
      <c r="F561" s="164" t="s">
        <v>312</v>
      </c>
      <c r="G561" s="164" t="s">
        <v>197</v>
      </c>
      <c r="H561" s="168" t="s">
        <v>2530</v>
      </c>
      <c r="I561" s="164" t="s">
        <v>2531</v>
      </c>
      <c r="J561" s="167" t="s">
        <v>2532</v>
      </c>
      <c r="K561" s="168" t="s">
        <v>2060</v>
      </c>
      <c r="L561" s="147" t="s">
        <v>2060</v>
      </c>
      <c r="M561" s="147" t="s">
        <v>1485</v>
      </c>
      <c r="N561" s="169">
        <v>80</v>
      </c>
      <c r="O561" s="169">
        <v>80</v>
      </c>
      <c r="P561" s="171" t="s">
        <v>2533</v>
      </c>
      <c r="Q561" s="171">
        <v>100</v>
      </c>
      <c r="R561" s="164"/>
    </row>
    <row r="562" spans="1:18" s="153" customFormat="1" ht="24.95" customHeight="1" x14ac:dyDescent="0.3">
      <c r="A562" s="164">
        <f t="shared" si="8"/>
        <v>557</v>
      </c>
      <c r="B562" s="164" t="s">
        <v>2035</v>
      </c>
      <c r="C562" s="164" t="s">
        <v>2498</v>
      </c>
      <c r="D562" s="164" t="s">
        <v>2528</v>
      </c>
      <c r="E562" s="215" t="s">
        <v>2529</v>
      </c>
      <c r="F562" s="215" t="s">
        <v>312</v>
      </c>
      <c r="G562" s="215" t="s">
        <v>197</v>
      </c>
      <c r="H562" s="147" t="s">
        <v>2534</v>
      </c>
      <c r="I562" s="164" t="s">
        <v>2444</v>
      </c>
      <c r="J562" s="151" t="s">
        <v>2535</v>
      </c>
      <c r="K562" s="147" t="s">
        <v>2060</v>
      </c>
      <c r="L562" s="147" t="s">
        <v>2060</v>
      </c>
      <c r="M562" s="147" t="s">
        <v>1485</v>
      </c>
      <c r="N562" s="165">
        <v>45</v>
      </c>
      <c r="O562" s="165">
        <v>45</v>
      </c>
      <c r="P562" s="149" t="s">
        <v>2533</v>
      </c>
      <c r="Q562" s="149">
        <v>100</v>
      </c>
      <c r="R562" s="149"/>
    </row>
    <row r="563" spans="1:18" s="153" customFormat="1" ht="24.95" customHeight="1" x14ac:dyDescent="0.3">
      <c r="A563" s="164">
        <f t="shared" si="8"/>
        <v>558</v>
      </c>
      <c r="B563" s="215" t="s">
        <v>2044</v>
      </c>
      <c r="C563" s="215" t="s">
        <v>2498</v>
      </c>
      <c r="D563" s="215" t="s">
        <v>2536</v>
      </c>
      <c r="E563" s="215" t="s">
        <v>2537</v>
      </c>
      <c r="F563" s="215" t="s">
        <v>196</v>
      </c>
      <c r="G563" s="215" t="s">
        <v>1370</v>
      </c>
      <c r="H563" s="147" t="s">
        <v>2538</v>
      </c>
      <c r="I563" s="215" t="s">
        <v>2444</v>
      </c>
      <c r="J563" s="148" t="s">
        <v>2539</v>
      </c>
      <c r="K563" s="147" t="s">
        <v>2060</v>
      </c>
      <c r="L563" s="147" t="s">
        <v>2060</v>
      </c>
      <c r="M563" s="147" t="s">
        <v>2540</v>
      </c>
      <c r="N563" s="165">
        <v>21509</v>
      </c>
      <c r="O563" s="165">
        <v>3621</v>
      </c>
      <c r="P563" s="149">
        <v>0</v>
      </c>
      <c r="Q563" s="149">
        <v>10</v>
      </c>
      <c r="R563" s="215"/>
    </row>
    <row r="564" spans="1:18" s="153" customFormat="1" ht="24.95" customHeight="1" x14ac:dyDescent="0.3">
      <c r="A564" s="164">
        <f t="shared" si="8"/>
        <v>559</v>
      </c>
      <c r="B564" s="215" t="s">
        <v>2044</v>
      </c>
      <c r="C564" s="215" t="s">
        <v>2498</v>
      </c>
      <c r="D564" s="215" t="s">
        <v>2541</v>
      </c>
      <c r="E564" s="215" t="s">
        <v>2542</v>
      </c>
      <c r="F564" s="215" t="s">
        <v>196</v>
      </c>
      <c r="G564" s="215" t="s">
        <v>1370</v>
      </c>
      <c r="H564" s="147" t="s">
        <v>2543</v>
      </c>
      <c r="I564" s="215" t="s">
        <v>2419</v>
      </c>
      <c r="J564" s="148" t="s">
        <v>2544</v>
      </c>
      <c r="K564" s="147" t="s">
        <v>2060</v>
      </c>
      <c r="L564" s="147" t="s">
        <v>2060</v>
      </c>
      <c r="M564" s="147" t="s">
        <v>2545</v>
      </c>
      <c r="N564" s="165">
        <v>21975</v>
      </c>
      <c r="O564" s="165">
        <v>1500</v>
      </c>
      <c r="P564" s="149">
        <v>0</v>
      </c>
      <c r="Q564" s="149">
        <v>10</v>
      </c>
      <c r="R564" s="215"/>
    </row>
    <row r="565" spans="1:18" s="153" customFormat="1" ht="24.95" customHeight="1" x14ac:dyDescent="0.3">
      <c r="A565" s="164">
        <f t="shared" si="8"/>
        <v>560</v>
      </c>
      <c r="B565" s="215" t="s">
        <v>2044</v>
      </c>
      <c r="C565" s="215" t="s">
        <v>2498</v>
      </c>
      <c r="D565" s="215" t="s">
        <v>2546</v>
      </c>
      <c r="E565" s="215" t="s">
        <v>2547</v>
      </c>
      <c r="F565" s="215" t="s">
        <v>312</v>
      </c>
      <c r="G565" s="215" t="s">
        <v>1370</v>
      </c>
      <c r="H565" s="147" t="s">
        <v>2548</v>
      </c>
      <c r="I565" s="215" t="s">
        <v>2549</v>
      </c>
      <c r="J565" s="148" t="s">
        <v>2550</v>
      </c>
      <c r="K565" s="147" t="s">
        <v>2060</v>
      </c>
      <c r="L565" s="147" t="s">
        <v>2060</v>
      </c>
      <c r="M565" s="147" t="s">
        <v>1485</v>
      </c>
      <c r="N565" s="165">
        <v>2739</v>
      </c>
      <c r="O565" s="165">
        <v>2739</v>
      </c>
      <c r="P565" s="149">
        <v>0</v>
      </c>
      <c r="Q565" s="149">
        <v>100</v>
      </c>
      <c r="R565" s="215"/>
    </row>
    <row r="566" spans="1:18" s="153" customFormat="1" ht="24.95" customHeight="1" x14ac:dyDescent="0.3">
      <c r="A566" s="164">
        <f t="shared" si="8"/>
        <v>561</v>
      </c>
      <c r="B566" s="215" t="s">
        <v>2044</v>
      </c>
      <c r="C566" s="215" t="s">
        <v>2498</v>
      </c>
      <c r="D566" s="215" t="s">
        <v>2551</v>
      </c>
      <c r="E566" s="215" t="s">
        <v>2552</v>
      </c>
      <c r="F566" s="215" t="s">
        <v>312</v>
      </c>
      <c r="G566" s="215" t="s">
        <v>1370</v>
      </c>
      <c r="H566" s="147" t="s">
        <v>2553</v>
      </c>
      <c r="I566" s="215" t="s">
        <v>2431</v>
      </c>
      <c r="J566" s="148" t="s">
        <v>2554</v>
      </c>
      <c r="K566" s="147" t="s">
        <v>2060</v>
      </c>
      <c r="L566" s="147" t="s">
        <v>2060</v>
      </c>
      <c r="M566" s="147" t="s">
        <v>1485</v>
      </c>
      <c r="N566" s="165">
        <v>500</v>
      </c>
      <c r="O566" s="165">
        <v>500</v>
      </c>
      <c r="P566" s="149">
        <v>0</v>
      </c>
      <c r="Q566" s="149">
        <v>100</v>
      </c>
      <c r="R566" s="215"/>
    </row>
    <row r="567" spans="1:18" s="153" customFormat="1" ht="24.95" customHeight="1" x14ac:dyDescent="0.3">
      <c r="A567" s="164">
        <f t="shared" si="8"/>
        <v>562</v>
      </c>
      <c r="B567" s="215" t="s">
        <v>2044</v>
      </c>
      <c r="C567" s="215" t="s">
        <v>2498</v>
      </c>
      <c r="D567" s="215" t="s">
        <v>2551</v>
      </c>
      <c r="E567" s="215" t="s">
        <v>2552</v>
      </c>
      <c r="F567" s="215" t="s">
        <v>312</v>
      </c>
      <c r="G567" s="215" t="s">
        <v>1370</v>
      </c>
      <c r="H567" s="147" t="s">
        <v>2555</v>
      </c>
      <c r="I567" s="215" t="s">
        <v>2422</v>
      </c>
      <c r="J567" s="148" t="s">
        <v>2556</v>
      </c>
      <c r="K567" s="147" t="s">
        <v>2060</v>
      </c>
      <c r="L567" s="147" t="s">
        <v>2060</v>
      </c>
      <c r="M567" s="147" t="s">
        <v>1485</v>
      </c>
      <c r="N567" s="165">
        <v>900</v>
      </c>
      <c r="O567" s="165">
        <v>900</v>
      </c>
      <c r="P567" s="149">
        <v>0</v>
      </c>
      <c r="Q567" s="149">
        <v>100</v>
      </c>
      <c r="R567" s="215"/>
    </row>
    <row r="568" spans="1:18" s="153" customFormat="1" ht="24.95" customHeight="1" x14ac:dyDescent="0.3">
      <c r="A568" s="164">
        <f t="shared" si="8"/>
        <v>563</v>
      </c>
      <c r="B568" s="215" t="s">
        <v>2044</v>
      </c>
      <c r="C568" s="215" t="s">
        <v>2498</v>
      </c>
      <c r="D568" s="215" t="s">
        <v>2551</v>
      </c>
      <c r="E568" s="215" t="s">
        <v>2552</v>
      </c>
      <c r="F568" s="215" t="s">
        <v>312</v>
      </c>
      <c r="G568" s="215" t="s">
        <v>1370</v>
      </c>
      <c r="H568" s="147" t="s">
        <v>2557</v>
      </c>
      <c r="I568" s="215" t="s">
        <v>2439</v>
      </c>
      <c r="J568" s="148" t="s">
        <v>2558</v>
      </c>
      <c r="K568" s="147" t="s">
        <v>2060</v>
      </c>
      <c r="L568" s="147" t="s">
        <v>2060</v>
      </c>
      <c r="M568" s="147" t="s">
        <v>1485</v>
      </c>
      <c r="N568" s="165">
        <v>700</v>
      </c>
      <c r="O568" s="165">
        <v>700</v>
      </c>
      <c r="P568" s="149">
        <v>0</v>
      </c>
      <c r="Q568" s="149">
        <v>100</v>
      </c>
      <c r="R568" s="215"/>
    </row>
    <row r="569" spans="1:18" s="153" customFormat="1" ht="24.95" customHeight="1" x14ac:dyDescent="0.3">
      <c r="A569" s="164">
        <f t="shared" si="8"/>
        <v>564</v>
      </c>
      <c r="B569" s="215" t="s">
        <v>2044</v>
      </c>
      <c r="C569" s="215" t="s">
        <v>2498</v>
      </c>
      <c r="D569" s="215" t="s">
        <v>2551</v>
      </c>
      <c r="E569" s="215" t="s">
        <v>2552</v>
      </c>
      <c r="F569" s="215" t="s">
        <v>312</v>
      </c>
      <c r="G569" s="215" t="s">
        <v>1370</v>
      </c>
      <c r="H569" s="147" t="s">
        <v>2559</v>
      </c>
      <c r="I569" s="215" t="s">
        <v>2409</v>
      </c>
      <c r="J569" s="148" t="s">
        <v>2560</v>
      </c>
      <c r="K569" s="147" t="s">
        <v>2060</v>
      </c>
      <c r="L569" s="147" t="s">
        <v>2060</v>
      </c>
      <c r="M569" s="147" t="s">
        <v>1485</v>
      </c>
      <c r="N569" s="165">
        <v>200</v>
      </c>
      <c r="O569" s="165">
        <v>200</v>
      </c>
      <c r="P569" s="149">
        <v>0</v>
      </c>
      <c r="Q569" s="149">
        <v>100</v>
      </c>
      <c r="R569" s="215"/>
    </row>
    <row r="570" spans="1:18" s="153" customFormat="1" ht="24.95" customHeight="1" x14ac:dyDescent="0.3">
      <c r="A570" s="164">
        <f t="shared" si="8"/>
        <v>565</v>
      </c>
      <c r="B570" s="215" t="s">
        <v>2044</v>
      </c>
      <c r="C570" s="215" t="s">
        <v>2498</v>
      </c>
      <c r="D570" s="215" t="s">
        <v>2551</v>
      </c>
      <c r="E570" s="215" t="s">
        <v>2552</v>
      </c>
      <c r="F570" s="215" t="s">
        <v>312</v>
      </c>
      <c r="G570" s="215" t="s">
        <v>1370</v>
      </c>
      <c r="H570" s="147" t="s">
        <v>2561</v>
      </c>
      <c r="I570" s="215" t="s">
        <v>2425</v>
      </c>
      <c r="J570" s="148" t="s">
        <v>2562</v>
      </c>
      <c r="K570" s="147" t="s">
        <v>2060</v>
      </c>
      <c r="L570" s="147" t="s">
        <v>2060</v>
      </c>
      <c r="M570" s="147" t="s">
        <v>1485</v>
      </c>
      <c r="N570" s="165">
        <v>300</v>
      </c>
      <c r="O570" s="165">
        <v>300</v>
      </c>
      <c r="P570" s="149">
        <v>0</v>
      </c>
      <c r="Q570" s="149">
        <v>100</v>
      </c>
      <c r="R570" s="215"/>
    </row>
    <row r="571" spans="1:18" s="153" customFormat="1" ht="24.95" customHeight="1" x14ac:dyDescent="0.3">
      <c r="A571" s="164">
        <f t="shared" si="8"/>
        <v>566</v>
      </c>
      <c r="B571" s="215" t="s">
        <v>2044</v>
      </c>
      <c r="C571" s="215" t="s">
        <v>2498</v>
      </c>
      <c r="D571" s="215" t="s">
        <v>2541</v>
      </c>
      <c r="E571" s="215" t="s">
        <v>2542</v>
      </c>
      <c r="F571" s="215" t="s">
        <v>196</v>
      </c>
      <c r="G571" s="215" t="s">
        <v>1370</v>
      </c>
      <c r="H571" s="147" t="s">
        <v>2563</v>
      </c>
      <c r="I571" s="215" t="s">
        <v>2444</v>
      </c>
      <c r="J571" s="148" t="s">
        <v>2564</v>
      </c>
      <c r="K571" s="147" t="s">
        <v>2060</v>
      </c>
      <c r="L571" s="147" t="s">
        <v>2060</v>
      </c>
      <c r="M571" s="147" t="s">
        <v>1485</v>
      </c>
      <c r="N571" s="165">
        <v>1181</v>
      </c>
      <c r="O571" s="165">
        <v>796</v>
      </c>
      <c r="P571" s="149">
        <v>10</v>
      </c>
      <c r="Q571" s="149">
        <v>100</v>
      </c>
      <c r="R571" s="215"/>
    </row>
    <row r="572" spans="1:18" s="153" customFormat="1" ht="24.95" customHeight="1" x14ac:dyDescent="0.3">
      <c r="A572" s="164">
        <f t="shared" si="8"/>
        <v>567</v>
      </c>
      <c r="B572" s="215" t="s">
        <v>2044</v>
      </c>
      <c r="C572" s="215" t="s">
        <v>2498</v>
      </c>
      <c r="D572" s="215" t="s">
        <v>2551</v>
      </c>
      <c r="E572" s="215" t="s">
        <v>2552</v>
      </c>
      <c r="F572" s="215" t="s">
        <v>196</v>
      </c>
      <c r="G572" s="215" t="s">
        <v>1370</v>
      </c>
      <c r="H572" s="147" t="s">
        <v>2565</v>
      </c>
      <c r="I572" s="215" t="s">
        <v>2409</v>
      </c>
      <c r="J572" s="148" t="s">
        <v>2566</v>
      </c>
      <c r="K572" s="147" t="s">
        <v>1217</v>
      </c>
      <c r="L572" s="147" t="s">
        <v>671</v>
      </c>
      <c r="M572" s="147" t="s">
        <v>1577</v>
      </c>
      <c r="N572" s="165">
        <v>9024</v>
      </c>
      <c r="O572" s="165">
        <v>2336</v>
      </c>
      <c r="P572" s="149">
        <v>0</v>
      </c>
      <c r="Q572" s="149">
        <v>20</v>
      </c>
      <c r="R572" s="215"/>
    </row>
    <row r="573" spans="1:18" s="153" customFormat="1" ht="24.95" customHeight="1" x14ac:dyDescent="0.3">
      <c r="A573" s="164">
        <f t="shared" si="8"/>
        <v>568</v>
      </c>
      <c r="B573" s="164" t="s">
        <v>2044</v>
      </c>
      <c r="C573" s="215" t="s">
        <v>2498</v>
      </c>
      <c r="D573" s="215" t="s">
        <v>2551</v>
      </c>
      <c r="E573" s="215" t="s">
        <v>2552</v>
      </c>
      <c r="F573" s="215" t="s">
        <v>196</v>
      </c>
      <c r="G573" s="215" t="s">
        <v>1370</v>
      </c>
      <c r="H573" s="147" t="s">
        <v>2567</v>
      </c>
      <c r="I573" s="215" t="s">
        <v>2568</v>
      </c>
      <c r="J573" s="148" t="s">
        <v>2569</v>
      </c>
      <c r="K573" s="147" t="s">
        <v>264</v>
      </c>
      <c r="L573" s="147" t="s">
        <v>137</v>
      </c>
      <c r="M573" s="147" t="s">
        <v>637</v>
      </c>
      <c r="N573" s="165">
        <v>7434</v>
      </c>
      <c r="O573" s="165">
        <v>2396</v>
      </c>
      <c r="P573" s="194">
        <v>74.31</v>
      </c>
      <c r="Q573" s="152">
        <v>100</v>
      </c>
      <c r="R573" s="215"/>
    </row>
    <row r="574" spans="1:18" s="153" customFormat="1" ht="24.95" customHeight="1" x14ac:dyDescent="0.3">
      <c r="A574" s="164">
        <f t="shared" si="8"/>
        <v>569</v>
      </c>
      <c r="B574" s="164" t="s">
        <v>2044</v>
      </c>
      <c r="C574" s="215" t="s">
        <v>2498</v>
      </c>
      <c r="D574" s="215" t="s">
        <v>2536</v>
      </c>
      <c r="E574" s="215" t="s">
        <v>2537</v>
      </c>
      <c r="F574" s="215" t="s">
        <v>196</v>
      </c>
      <c r="G574" s="215" t="s">
        <v>1370</v>
      </c>
      <c r="H574" s="147" t="s">
        <v>2570</v>
      </c>
      <c r="I574" s="215" t="s">
        <v>2571</v>
      </c>
      <c r="J574" s="148" t="s">
        <v>2572</v>
      </c>
      <c r="K574" s="147" t="s">
        <v>1217</v>
      </c>
      <c r="L574" s="147" t="s">
        <v>671</v>
      </c>
      <c r="M574" s="191" t="s">
        <v>2573</v>
      </c>
      <c r="N574" s="165">
        <v>22794</v>
      </c>
      <c r="O574" s="165">
        <v>10396</v>
      </c>
      <c r="P574" s="194">
        <v>61.91</v>
      </c>
      <c r="Q574" s="194">
        <v>95.96</v>
      </c>
      <c r="R574" s="215"/>
    </row>
    <row r="575" spans="1:18" s="153" customFormat="1" ht="24.95" customHeight="1" x14ac:dyDescent="0.3">
      <c r="A575" s="164">
        <f t="shared" si="8"/>
        <v>570</v>
      </c>
      <c r="B575" s="215" t="s">
        <v>2044</v>
      </c>
      <c r="C575" s="215" t="s">
        <v>2498</v>
      </c>
      <c r="D575" s="215" t="s">
        <v>2536</v>
      </c>
      <c r="E575" s="215" t="s">
        <v>2537</v>
      </c>
      <c r="F575" s="215" t="s">
        <v>196</v>
      </c>
      <c r="G575" s="215" t="s">
        <v>1370</v>
      </c>
      <c r="H575" s="147" t="s">
        <v>2574</v>
      </c>
      <c r="I575" s="215" t="s">
        <v>2425</v>
      </c>
      <c r="J575" s="148" t="s">
        <v>2575</v>
      </c>
      <c r="K575" s="147" t="s">
        <v>264</v>
      </c>
      <c r="L575" s="191" t="s">
        <v>137</v>
      </c>
      <c r="M575" s="191" t="s">
        <v>686</v>
      </c>
      <c r="N575" s="165">
        <v>13490</v>
      </c>
      <c r="O575" s="165">
        <v>7105</v>
      </c>
      <c r="P575" s="149">
        <v>46</v>
      </c>
      <c r="Q575" s="149">
        <v>85</v>
      </c>
      <c r="R575" s="215"/>
    </row>
    <row r="576" spans="1:18" s="153" customFormat="1" ht="24.95" customHeight="1" x14ac:dyDescent="0.3">
      <c r="A576" s="164">
        <f t="shared" si="8"/>
        <v>571</v>
      </c>
      <c r="B576" s="215" t="s">
        <v>2044</v>
      </c>
      <c r="C576" s="215" t="s">
        <v>2498</v>
      </c>
      <c r="D576" s="215" t="s">
        <v>2541</v>
      </c>
      <c r="E576" s="215" t="s">
        <v>2542</v>
      </c>
      <c r="F576" s="215" t="s">
        <v>196</v>
      </c>
      <c r="G576" s="215" t="s">
        <v>1370</v>
      </c>
      <c r="H576" s="147" t="s">
        <v>2576</v>
      </c>
      <c r="I576" s="215" t="s">
        <v>2414</v>
      </c>
      <c r="J576" s="148" t="s">
        <v>2577</v>
      </c>
      <c r="K576" s="147" t="s">
        <v>1217</v>
      </c>
      <c r="L576" s="147" t="s">
        <v>671</v>
      </c>
      <c r="M576" s="191" t="s">
        <v>726</v>
      </c>
      <c r="N576" s="165">
        <v>8829</v>
      </c>
      <c r="O576" s="165">
        <v>5029</v>
      </c>
      <c r="P576" s="149">
        <v>40</v>
      </c>
      <c r="Q576" s="149">
        <v>90</v>
      </c>
      <c r="R576" s="215"/>
    </row>
    <row r="577" spans="1:18" s="153" customFormat="1" ht="24.95" customHeight="1" x14ac:dyDescent="0.3">
      <c r="A577" s="164">
        <f t="shared" si="8"/>
        <v>572</v>
      </c>
      <c r="B577" s="215" t="s">
        <v>2044</v>
      </c>
      <c r="C577" s="215" t="s">
        <v>2498</v>
      </c>
      <c r="D577" s="215" t="s">
        <v>2541</v>
      </c>
      <c r="E577" s="215" t="s">
        <v>2542</v>
      </c>
      <c r="F577" s="215" t="s">
        <v>196</v>
      </c>
      <c r="G577" s="215" t="s">
        <v>1370</v>
      </c>
      <c r="H577" s="147" t="s">
        <v>2578</v>
      </c>
      <c r="I577" s="215" t="s">
        <v>2431</v>
      </c>
      <c r="J577" s="148" t="s">
        <v>2579</v>
      </c>
      <c r="K577" s="147" t="s">
        <v>1217</v>
      </c>
      <c r="L577" s="147" t="s">
        <v>671</v>
      </c>
      <c r="M577" s="191" t="s">
        <v>697</v>
      </c>
      <c r="N577" s="165">
        <v>5632</v>
      </c>
      <c r="O577" s="165">
        <v>1714</v>
      </c>
      <c r="P577" s="149">
        <v>66</v>
      </c>
      <c r="Q577" s="149">
        <v>100</v>
      </c>
      <c r="R577" s="215"/>
    </row>
    <row r="578" spans="1:18" s="183" customFormat="1" ht="30" customHeight="1" x14ac:dyDescent="0.3">
      <c r="A578" s="164">
        <f t="shared" si="8"/>
        <v>573</v>
      </c>
      <c r="B578" s="147" t="s">
        <v>2580</v>
      </c>
      <c r="C578" s="147" t="s">
        <v>2581</v>
      </c>
      <c r="D578" s="147" t="s">
        <v>2582</v>
      </c>
      <c r="E578" s="147" t="s">
        <v>2583</v>
      </c>
      <c r="F578" s="147" t="s">
        <v>28</v>
      </c>
      <c r="G578" s="147" t="s">
        <v>221</v>
      </c>
      <c r="H578" s="147" t="s">
        <v>2584</v>
      </c>
      <c r="I578" s="147" t="s">
        <v>2585</v>
      </c>
      <c r="J578" s="147" t="s">
        <v>2586</v>
      </c>
      <c r="K578" s="147" t="s">
        <v>2587</v>
      </c>
      <c r="L578" s="147" t="s">
        <v>2587</v>
      </c>
      <c r="M578" s="147" t="s">
        <v>2588</v>
      </c>
      <c r="N578" s="181">
        <v>5000</v>
      </c>
      <c r="O578" s="181">
        <v>200</v>
      </c>
      <c r="P578" s="147">
        <v>0</v>
      </c>
      <c r="Q578" s="147" t="s">
        <v>219</v>
      </c>
      <c r="R578" s="147"/>
    </row>
    <row r="579" spans="1:18" s="183" customFormat="1" ht="30" customHeight="1" x14ac:dyDescent="0.3">
      <c r="A579" s="164">
        <f t="shared" si="8"/>
        <v>574</v>
      </c>
      <c r="B579" s="147" t="s">
        <v>2589</v>
      </c>
      <c r="C579" s="147" t="s">
        <v>2590</v>
      </c>
      <c r="D579" s="147" t="s">
        <v>2592</v>
      </c>
      <c r="E579" s="147" t="s">
        <v>2591</v>
      </c>
      <c r="F579" s="147" t="s">
        <v>28</v>
      </c>
      <c r="G579" s="147" t="s">
        <v>221</v>
      </c>
      <c r="H579" s="147" t="s">
        <v>2593</v>
      </c>
      <c r="I579" s="147" t="s">
        <v>2594</v>
      </c>
      <c r="J579" s="147" t="s">
        <v>2595</v>
      </c>
      <c r="K579" s="147" t="s">
        <v>2596</v>
      </c>
      <c r="L579" s="147" t="s">
        <v>2597</v>
      </c>
      <c r="M579" s="147" t="s">
        <v>2597</v>
      </c>
      <c r="N579" s="181">
        <v>200</v>
      </c>
      <c r="O579" s="181">
        <v>200</v>
      </c>
      <c r="P579" s="147">
        <v>0</v>
      </c>
      <c r="Q579" s="147">
        <v>100</v>
      </c>
      <c r="R579" s="147"/>
    </row>
    <row r="580" spans="1:18" s="183" customFormat="1" ht="30" customHeight="1" x14ac:dyDescent="0.3">
      <c r="A580" s="164">
        <f t="shared" si="8"/>
        <v>575</v>
      </c>
      <c r="B580" s="147" t="s">
        <v>2589</v>
      </c>
      <c r="C580" s="147" t="s">
        <v>2590</v>
      </c>
      <c r="D580" s="147" t="s">
        <v>2592</v>
      </c>
      <c r="E580" s="147" t="s">
        <v>2591</v>
      </c>
      <c r="F580" s="147" t="s">
        <v>28</v>
      </c>
      <c r="G580" s="147" t="s">
        <v>221</v>
      </c>
      <c r="H580" s="147" t="s">
        <v>2598</v>
      </c>
      <c r="I580" s="147" t="s">
        <v>2599</v>
      </c>
      <c r="J580" s="147" t="s">
        <v>2600</v>
      </c>
      <c r="K580" s="147" t="s">
        <v>2587</v>
      </c>
      <c r="L580" s="147" t="s">
        <v>2587</v>
      </c>
      <c r="M580" s="147" t="s">
        <v>2587</v>
      </c>
      <c r="N580" s="181">
        <v>200</v>
      </c>
      <c r="O580" s="181">
        <v>200</v>
      </c>
      <c r="P580" s="147">
        <v>0</v>
      </c>
      <c r="Q580" s="147">
        <v>100</v>
      </c>
      <c r="R580" s="147"/>
    </row>
    <row r="581" spans="1:18" s="183" customFormat="1" ht="30" customHeight="1" x14ac:dyDescent="0.3">
      <c r="A581" s="164">
        <f t="shared" si="8"/>
        <v>576</v>
      </c>
      <c r="B581" s="147" t="s">
        <v>2580</v>
      </c>
      <c r="C581" s="147" t="s">
        <v>2581</v>
      </c>
      <c r="D581" s="147" t="s">
        <v>2601</v>
      </c>
      <c r="E581" s="147" t="s">
        <v>2602</v>
      </c>
      <c r="F581" s="147" t="s">
        <v>37</v>
      </c>
      <c r="G581" s="147" t="s">
        <v>221</v>
      </c>
      <c r="H581" s="147" t="s">
        <v>2603</v>
      </c>
      <c r="I581" s="147" t="s">
        <v>2604</v>
      </c>
      <c r="J581" s="147" t="s">
        <v>2605</v>
      </c>
      <c r="K581" s="147" t="str">
        <f>L581</f>
        <v>2025.12.22.</v>
      </c>
      <c r="L581" s="147" t="s">
        <v>2606</v>
      </c>
      <c r="M581" s="147" t="s">
        <v>2607</v>
      </c>
      <c r="N581" s="181">
        <v>243</v>
      </c>
      <c r="O581" s="181">
        <v>243</v>
      </c>
      <c r="P581" s="147">
        <v>0</v>
      </c>
      <c r="Q581" s="147">
        <v>100</v>
      </c>
      <c r="R581" s="147"/>
    </row>
    <row r="582" spans="1:18" s="183" customFormat="1" ht="30" customHeight="1" x14ac:dyDescent="0.3">
      <c r="A582" s="164">
        <f t="shared" ref="A582:A645" si="10">ROW()-5</f>
        <v>577</v>
      </c>
      <c r="B582" s="147" t="s">
        <v>2580</v>
      </c>
      <c r="C582" s="147" t="s">
        <v>2581</v>
      </c>
      <c r="D582" s="147" t="s">
        <v>2601</v>
      </c>
      <c r="E582" s="147" t="s">
        <v>2602</v>
      </c>
      <c r="F582" s="147" t="s">
        <v>37</v>
      </c>
      <c r="G582" s="147" t="s">
        <v>221</v>
      </c>
      <c r="H582" s="147" t="s">
        <v>2608</v>
      </c>
      <c r="I582" s="147" t="s">
        <v>2609</v>
      </c>
      <c r="J582" s="147" t="s">
        <v>2610</v>
      </c>
      <c r="K582" s="147" t="str">
        <f>L582</f>
        <v>2025.12.16.</v>
      </c>
      <c r="L582" s="147" t="s">
        <v>2611</v>
      </c>
      <c r="M582" s="147" t="s">
        <v>2612</v>
      </c>
      <c r="N582" s="181">
        <v>141</v>
      </c>
      <c r="O582" s="181">
        <v>141</v>
      </c>
      <c r="P582" s="147">
        <v>0</v>
      </c>
      <c r="Q582" s="147">
        <v>100</v>
      </c>
      <c r="R582" s="147"/>
    </row>
    <row r="583" spans="1:18" s="183" customFormat="1" ht="30" customHeight="1" x14ac:dyDescent="0.3">
      <c r="A583" s="164">
        <f t="shared" si="10"/>
        <v>578</v>
      </c>
      <c r="B583" s="147" t="s">
        <v>2580</v>
      </c>
      <c r="C583" s="147" t="s">
        <v>2581</v>
      </c>
      <c r="D583" s="147" t="s">
        <v>2601</v>
      </c>
      <c r="E583" s="147" t="s">
        <v>2602</v>
      </c>
      <c r="F583" s="147" t="s">
        <v>37</v>
      </c>
      <c r="G583" s="147" t="s">
        <v>221</v>
      </c>
      <c r="H583" s="147" t="s">
        <v>2613</v>
      </c>
      <c r="I583" s="147" t="s">
        <v>2614</v>
      </c>
      <c r="J583" s="147" t="s">
        <v>2615</v>
      </c>
      <c r="K583" s="147" t="str">
        <f>L583</f>
        <v>2025.12.24.</v>
      </c>
      <c r="L583" s="147" t="s">
        <v>2616</v>
      </c>
      <c r="M583" s="147" t="s">
        <v>2617</v>
      </c>
      <c r="N583" s="181">
        <v>186</v>
      </c>
      <c r="O583" s="181">
        <v>186</v>
      </c>
      <c r="P583" s="147">
        <v>0</v>
      </c>
      <c r="Q583" s="147">
        <v>100</v>
      </c>
      <c r="R583" s="147"/>
    </row>
    <row r="584" spans="1:18" s="183" customFormat="1" ht="30" customHeight="1" x14ac:dyDescent="0.3">
      <c r="A584" s="164">
        <f t="shared" si="10"/>
        <v>579</v>
      </c>
      <c r="B584" s="147" t="s">
        <v>2580</v>
      </c>
      <c r="C584" s="147" t="s">
        <v>2581</v>
      </c>
      <c r="D584" s="147" t="s">
        <v>2601</v>
      </c>
      <c r="E584" s="147" t="s">
        <v>2602</v>
      </c>
      <c r="F584" s="147" t="s">
        <v>28</v>
      </c>
      <c r="G584" s="147" t="s">
        <v>221</v>
      </c>
      <c r="H584" s="147" t="s">
        <v>2618</v>
      </c>
      <c r="I584" s="147" t="s">
        <v>2619</v>
      </c>
      <c r="J584" s="147" t="s">
        <v>2620</v>
      </c>
      <c r="K584" s="147" t="s">
        <v>2596</v>
      </c>
      <c r="L584" s="147" t="s">
        <v>2596</v>
      </c>
      <c r="M584" s="147" t="s">
        <v>2587</v>
      </c>
      <c r="N584" s="181">
        <v>500</v>
      </c>
      <c r="O584" s="181">
        <v>500</v>
      </c>
      <c r="P584" s="147">
        <v>0</v>
      </c>
      <c r="Q584" s="147">
        <v>100</v>
      </c>
      <c r="R584" s="147"/>
    </row>
    <row r="585" spans="1:18" s="183" customFormat="1" ht="30" customHeight="1" x14ac:dyDescent="0.3">
      <c r="A585" s="164">
        <f t="shared" si="10"/>
        <v>580</v>
      </c>
      <c r="B585" s="147" t="s">
        <v>2580</v>
      </c>
      <c r="C585" s="147" t="s">
        <v>2581</v>
      </c>
      <c r="D585" s="147" t="s">
        <v>2621</v>
      </c>
      <c r="E585" s="147" t="s">
        <v>2622</v>
      </c>
      <c r="F585" s="147" t="s">
        <v>28</v>
      </c>
      <c r="G585" s="147" t="s">
        <v>93</v>
      </c>
      <c r="H585" s="147" t="s">
        <v>2623</v>
      </c>
      <c r="I585" s="147" t="s">
        <v>2624</v>
      </c>
      <c r="J585" s="147" t="s">
        <v>2625</v>
      </c>
      <c r="K585" s="147" t="s">
        <v>1773</v>
      </c>
      <c r="L585" s="147" t="s">
        <v>1773</v>
      </c>
      <c r="M585" s="147" t="s">
        <v>1260</v>
      </c>
      <c r="N585" s="181">
        <v>120</v>
      </c>
      <c r="O585" s="181">
        <v>120</v>
      </c>
      <c r="P585" s="147">
        <v>0</v>
      </c>
      <c r="Q585" s="147">
        <v>100</v>
      </c>
      <c r="R585" s="147"/>
    </row>
    <row r="586" spans="1:18" s="183" customFormat="1" ht="30" customHeight="1" x14ac:dyDescent="0.3">
      <c r="A586" s="164">
        <f t="shared" si="10"/>
        <v>581</v>
      </c>
      <c r="B586" s="147" t="s">
        <v>2580</v>
      </c>
      <c r="C586" s="147" t="s">
        <v>2581</v>
      </c>
      <c r="D586" s="147" t="s">
        <v>2621</v>
      </c>
      <c r="E586" s="147" t="s">
        <v>2622</v>
      </c>
      <c r="F586" s="147" t="s">
        <v>28</v>
      </c>
      <c r="G586" s="147" t="s">
        <v>221</v>
      </c>
      <c r="H586" s="147" t="s">
        <v>2626</v>
      </c>
      <c r="I586" s="147" t="s">
        <v>2627</v>
      </c>
      <c r="J586" s="147" t="s">
        <v>2628</v>
      </c>
      <c r="K586" s="147" t="s">
        <v>1773</v>
      </c>
      <c r="L586" s="147" t="s">
        <v>1773</v>
      </c>
      <c r="M586" s="147" t="s">
        <v>1260</v>
      </c>
      <c r="N586" s="181">
        <v>200</v>
      </c>
      <c r="O586" s="181">
        <v>200</v>
      </c>
      <c r="P586" s="147">
        <v>0</v>
      </c>
      <c r="Q586" s="147">
        <v>100</v>
      </c>
      <c r="R586" s="147"/>
    </row>
    <row r="587" spans="1:18" s="183" customFormat="1" ht="30" customHeight="1" x14ac:dyDescent="0.3">
      <c r="A587" s="164">
        <f t="shared" si="10"/>
        <v>582</v>
      </c>
      <c r="B587" s="147" t="s">
        <v>2589</v>
      </c>
      <c r="C587" s="215" t="s">
        <v>749</v>
      </c>
      <c r="D587" s="215" t="s">
        <v>2629</v>
      </c>
      <c r="E587" s="215" t="s">
        <v>2630</v>
      </c>
      <c r="F587" s="215" t="s">
        <v>28</v>
      </c>
      <c r="G587" s="147" t="s">
        <v>2631</v>
      </c>
      <c r="H587" s="147" t="s">
        <v>2632</v>
      </c>
      <c r="I587" s="147" t="s">
        <v>2633</v>
      </c>
      <c r="J587" s="148" t="s">
        <v>2634</v>
      </c>
      <c r="K587" s="147" t="s">
        <v>625</v>
      </c>
      <c r="L587" s="147" t="s">
        <v>637</v>
      </c>
      <c r="M587" s="147" t="s">
        <v>756</v>
      </c>
      <c r="N587" s="165">
        <v>600</v>
      </c>
      <c r="O587" s="165">
        <v>600</v>
      </c>
      <c r="P587" s="215" t="s">
        <v>74</v>
      </c>
      <c r="Q587" s="215">
        <v>100</v>
      </c>
      <c r="R587" s="215"/>
    </row>
    <row r="588" spans="1:18" s="183" customFormat="1" ht="30" customHeight="1" x14ac:dyDescent="0.3">
      <c r="A588" s="164">
        <f t="shared" si="10"/>
        <v>583</v>
      </c>
      <c r="B588" s="147" t="s">
        <v>2589</v>
      </c>
      <c r="C588" s="215" t="s">
        <v>749</v>
      </c>
      <c r="D588" s="215" t="s">
        <v>2629</v>
      </c>
      <c r="E588" s="215" t="s">
        <v>2630</v>
      </c>
      <c r="F588" s="215" t="s">
        <v>28</v>
      </c>
      <c r="G588" s="147" t="s">
        <v>339</v>
      </c>
      <c r="H588" s="147" t="s">
        <v>2635</v>
      </c>
      <c r="I588" s="147" t="s">
        <v>2636</v>
      </c>
      <c r="J588" s="151" t="s">
        <v>2637</v>
      </c>
      <c r="K588" s="147" t="s">
        <v>625</v>
      </c>
      <c r="L588" s="147" t="s">
        <v>2638</v>
      </c>
      <c r="M588" s="147" t="s">
        <v>756</v>
      </c>
      <c r="N588" s="165">
        <v>1300</v>
      </c>
      <c r="O588" s="165">
        <v>1300</v>
      </c>
      <c r="P588" s="215" t="s">
        <v>74</v>
      </c>
      <c r="Q588" s="215">
        <v>100</v>
      </c>
      <c r="R588" s="215"/>
    </row>
    <row r="589" spans="1:18" s="183" customFormat="1" ht="30" customHeight="1" x14ac:dyDescent="0.3">
      <c r="A589" s="164">
        <f t="shared" si="10"/>
        <v>584</v>
      </c>
      <c r="B589" s="147" t="s">
        <v>2589</v>
      </c>
      <c r="C589" s="215" t="s">
        <v>749</v>
      </c>
      <c r="D589" s="215" t="s">
        <v>2629</v>
      </c>
      <c r="E589" s="215" t="s">
        <v>2630</v>
      </c>
      <c r="F589" s="215" t="s">
        <v>28</v>
      </c>
      <c r="G589" s="147" t="s">
        <v>2631</v>
      </c>
      <c r="H589" s="147" t="s">
        <v>2639</v>
      </c>
      <c r="I589" s="147" t="s">
        <v>2640</v>
      </c>
      <c r="J589" s="151" t="s">
        <v>2641</v>
      </c>
      <c r="K589" s="147" t="s">
        <v>734</v>
      </c>
      <c r="L589" s="147" t="s">
        <v>137</v>
      </c>
      <c r="M589" s="147" t="s">
        <v>33</v>
      </c>
      <c r="N589" s="165">
        <v>165</v>
      </c>
      <c r="O589" s="165">
        <v>165</v>
      </c>
      <c r="P589" s="215" t="s">
        <v>74</v>
      </c>
      <c r="Q589" s="215">
        <v>100</v>
      </c>
      <c r="R589" s="215"/>
    </row>
    <row r="590" spans="1:18" s="183" customFormat="1" ht="30" customHeight="1" x14ac:dyDescent="0.3">
      <c r="A590" s="164">
        <f t="shared" si="10"/>
        <v>585</v>
      </c>
      <c r="B590" s="147" t="s">
        <v>2589</v>
      </c>
      <c r="C590" s="215" t="s">
        <v>749</v>
      </c>
      <c r="D590" s="215" t="s">
        <v>2642</v>
      </c>
      <c r="E590" s="215" t="s">
        <v>2643</v>
      </c>
      <c r="F590" s="215" t="s">
        <v>28</v>
      </c>
      <c r="G590" s="147" t="s">
        <v>2631</v>
      </c>
      <c r="H590" s="147" t="s">
        <v>2644</v>
      </c>
      <c r="I590" s="147" t="s">
        <v>2645</v>
      </c>
      <c r="J590" s="151" t="s">
        <v>2646</v>
      </c>
      <c r="K590" s="147" t="s">
        <v>734</v>
      </c>
      <c r="L590" s="147" t="s">
        <v>734</v>
      </c>
      <c r="M590" s="147" t="s">
        <v>33</v>
      </c>
      <c r="N590" s="165">
        <v>600</v>
      </c>
      <c r="O590" s="165">
        <v>600</v>
      </c>
      <c r="P590" s="215" t="s">
        <v>74</v>
      </c>
      <c r="Q590" s="215">
        <v>100</v>
      </c>
      <c r="R590" s="215"/>
    </row>
    <row r="591" spans="1:18" s="183" customFormat="1" ht="30" customHeight="1" x14ac:dyDescent="0.3">
      <c r="A591" s="164">
        <f t="shared" si="10"/>
        <v>586</v>
      </c>
      <c r="B591" s="147" t="s">
        <v>2589</v>
      </c>
      <c r="C591" s="215" t="s">
        <v>749</v>
      </c>
      <c r="D591" s="215" t="s">
        <v>2647</v>
      </c>
      <c r="E591" s="215" t="s">
        <v>2648</v>
      </c>
      <c r="F591" s="215" t="s">
        <v>28</v>
      </c>
      <c r="G591" s="147" t="s">
        <v>1385</v>
      </c>
      <c r="H591" s="147" t="s">
        <v>2649</v>
      </c>
      <c r="I591" s="215" t="s">
        <v>2650</v>
      </c>
      <c r="J591" s="151" t="s">
        <v>2651</v>
      </c>
      <c r="K591" s="147" t="s">
        <v>137</v>
      </c>
      <c r="L591" s="147" t="s">
        <v>625</v>
      </c>
      <c r="M591" s="147" t="s">
        <v>33</v>
      </c>
      <c r="N591" s="165">
        <v>100</v>
      </c>
      <c r="O591" s="165">
        <v>100</v>
      </c>
      <c r="P591" s="215" t="s">
        <v>74</v>
      </c>
      <c r="Q591" s="215">
        <v>100</v>
      </c>
      <c r="R591" s="215"/>
    </row>
    <row r="592" spans="1:18" s="183" customFormat="1" ht="30" customHeight="1" x14ac:dyDescent="0.3">
      <c r="A592" s="164">
        <f t="shared" si="10"/>
        <v>587</v>
      </c>
      <c r="B592" s="215" t="s">
        <v>2580</v>
      </c>
      <c r="C592" s="215" t="s">
        <v>2652</v>
      </c>
      <c r="D592" s="215" t="s">
        <v>2653</v>
      </c>
      <c r="E592" s="215" t="s">
        <v>2654</v>
      </c>
      <c r="F592" s="215" t="s">
        <v>37</v>
      </c>
      <c r="G592" s="215" t="s">
        <v>1604</v>
      </c>
      <c r="H592" s="147" t="s">
        <v>2655</v>
      </c>
      <c r="I592" s="147" t="s">
        <v>2656</v>
      </c>
      <c r="J592" s="151" t="s">
        <v>2657</v>
      </c>
      <c r="K592" s="147" t="s">
        <v>2658</v>
      </c>
      <c r="L592" s="147" t="s">
        <v>2659</v>
      </c>
      <c r="M592" s="147" t="s">
        <v>2660</v>
      </c>
      <c r="N592" s="165">
        <v>377</v>
      </c>
      <c r="O592" s="165">
        <v>377</v>
      </c>
      <c r="P592" s="215">
        <v>5</v>
      </c>
      <c r="Q592" s="215">
        <v>100</v>
      </c>
      <c r="R592" s="215"/>
    </row>
    <row r="593" spans="1:19" s="183" customFormat="1" ht="30" customHeight="1" x14ac:dyDescent="0.3">
      <c r="A593" s="164">
        <f t="shared" si="10"/>
        <v>588</v>
      </c>
      <c r="B593" s="147" t="s">
        <v>2580</v>
      </c>
      <c r="C593" s="147" t="s">
        <v>2662</v>
      </c>
      <c r="D593" s="147" t="s">
        <v>2663</v>
      </c>
      <c r="E593" s="147" t="s">
        <v>2664</v>
      </c>
      <c r="F593" s="147" t="s">
        <v>28</v>
      </c>
      <c r="G593" s="147" t="s">
        <v>260</v>
      </c>
      <c r="H593" s="147" t="s">
        <v>2665</v>
      </c>
      <c r="I593" s="147" t="s">
        <v>2666</v>
      </c>
      <c r="J593" s="147" t="s">
        <v>2667</v>
      </c>
      <c r="K593" s="147" t="s">
        <v>638</v>
      </c>
      <c r="L593" s="147" t="s">
        <v>219</v>
      </c>
      <c r="M593" s="147" t="s">
        <v>219</v>
      </c>
      <c r="N593" s="181">
        <v>9000</v>
      </c>
      <c r="O593" s="181">
        <v>3000</v>
      </c>
      <c r="P593" s="147">
        <v>0</v>
      </c>
      <c r="Q593" s="147" t="s">
        <v>219</v>
      </c>
      <c r="R593" s="147"/>
    </row>
    <row r="594" spans="1:19" s="183" customFormat="1" ht="30" customHeight="1" x14ac:dyDescent="0.3">
      <c r="A594" s="164">
        <f t="shared" si="10"/>
        <v>589</v>
      </c>
      <c r="B594" s="147" t="s">
        <v>2589</v>
      </c>
      <c r="C594" s="147" t="s">
        <v>1455</v>
      </c>
      <c r="D594" s="147" t="s">
        <v>2668</v>
      </c>
      <c r="E594" s="147" t="s">
        <v>2669</v>
      </c>
      <c r="F594" s="147" t="s">
        <v>28</v>
      </c>
      <c r="G594" s="147" t="s">
        <v>730</v>
      </c>
      <c r="H594" s="147" t="s">
        <v>2670</v>
      </c>
      <c r="I594" s="147" t="s">
        <v>2671</v>
      </c>
      <c r="J594" s="151" t="s">
        <v>8179</v>
      </c>
      <c r="K594" s="147" t="s">
        <v>1117</v>
      </c>
      <c r="L594" s="147" t="s">
        <v>2672</v>
      </c>
      <c r="M594" s="147" t="s">
        <v>2673</v>
      </c>
      <c r="N594" s="181">
        <v>412</v>
      </c>
      <c r="O594" s="181">
        <v>412</v>
      </c>
      <c r="P594" s="147">
        <v>0</v>
      </c>
      <c r="Q594" s="147">
        <v>100</v>
      </c>
      <c r="R594" s="147"/>
    </row>
    <row r="595" spans="1:19" s="183" customFormat="1" ht="30" customHeight="1" x14ac:dyDescent="0.3">
      <c r="A595" s="164">
        <f t="shared" si="10"/>
        <v>590</v>
      </c>
      <c r="B595" s="147" t="s">
        <v>2589</v>
      </c>
      <c r="C595" s="147" t="s">
        <v>1455</v>
      </c>
      <c r="D595" s="147" t="s">
        <v>2668</v>
      </c>
      <c r="E595" s="147" t="s">
        <v>2669</v>
      </c>
      <c r="F595" s="147" t="s">
        <v>28</v>
      </c>
      <c r="G595" s="147" t="s">
        <v>730</v>
      </c>
      <c r="H595" s="147" t="s">
        <v>2674</v>
      </c>
      <c r="I595" s="147" t="s">
        <v>2675</v>
      </c>
      <c r="J595" s="151" t="s">
        <v>8180</v>
      </c>
      <c r="K595" s="147" t="s">
        <v>1382</v>
      </c>
      <c r="L595" s="147" t="s">
        <v>1382</v>
      </c>
      <c r="M595" s="147" t="s">
        <v>1773</v>
      </c>
      <c r="N595" s="181">
        <v>219</v>
      </c>
      <c r="O595" s="181">
        <v>219</v>
      </c>
      <c r="P595" s="147">
        <v>0</v>
      </c>
      <c r="Q595" s="147">
        <v>100</v>
      </c>
      <c r="R595" s="147"/>
    </row>
    <row r="596" spans="1:19" s="183" customFormat="1" ht="30" customHeight="1" x14ac:dyDescent="0.3">
      <c r="A596" s="164">
        <f t="shared" si="10"/>
        <v>591</v>
      </c>
      <c r="B596" s="147" t="s">
        <v>2589</v>
      </c>
      <c r="C596" s="147" t="s">
        <v>1455</v>
      </c>
      <c r="D596" s="147" t="s">
        <v>2668</v>
      </c>
      <c r="E596" s="147" t="s">
        <v>2669</v>
      </c>
      <c r="F596" s="147" t="s">
        <v>28</v>
      </c>
      <c r="G596" s="147" t="s">
        <v>730</v>
      </c>
      <c r="H596" s="147" t="s">
        <v>2676</v>
      </c>
      <c r="I596" s="147" t="s">
        <v>2677</v>
      </c>
      <c r="J596" s="147" t="s">
        <v>2678</v>
      </c>
      <c r="K596" s="147" t="s">
        <v>2679</v>
      </c>
      <c r="L596" s="147" t="s">
        <v>2680</v>
      </c>
      <c r="M596" s="147" t="s">
        <v>2681</v>
      </c>
      <c r="N596" s="181">
        <v>418</v>
      </c>
      <c r="O596" s="181">
        <v>418</v>
      </c>
      <c r="P596" s="147">
        <v>0</v>
      </c>
      <c r="Q596" s="147">
        <v>100</v>
      </c>
      <c r="R596" s="147"/>
    </row>
    <row r="597" spans="1:19" s="153" customFormat="1" ht="30" customHeight="1" x14ac:dyDescent="0.3">
      <c r="A597" s="164">
        <f t="shared" si="10"/>
        <v>592</v>
      </c>
      <c r="B597" s="147" t="s">
        <v>2589</v>
      </c>
      <c r="C597" s="147" t="s">
        <v>1455</v>
      </c>
      <c r="D597" s="147" t="s">
        <v>2668</v>
      </c>
      <c r="E597" s="147" t="s">
        <v>2669</v>
      </c>
      <c r="F597" s="147" t="s">
        <v>28</v>
      </c>
      <c r="G597" s="147" t="s">
        <v>730</v>
      </c>
      <c r="H597" s="147" t="s">
        <v>2682</v>
      </c>
      <c r="I597" s="147" t="s">
        <v>2683</v>
      </c>
      <c r="J597" s="147" t="s">
        <v>2684</v>
      </c>
      <c r="K597" s="147" t="s">
        <v>2685</v>
      </c>
      <c r="L597" s="147" t="s">
        <v>2686</v>
      </c>
      <c r="M597" s="147" t="s">
        <v>2687</v>
      </c>
      <c r="N597" s="181">
        <v>229</v>
      </c>
      <c r="O597" s="181">
        <v>229</v>
      </c>
      <c r="P597" s="147">
        <v>0</v>
      </c>
      <c r="Q597" s="147">
        <v>100</v>
      </c>
      <c r="R597" s="147"/>
      <c r="S597" s="183"/>
    </row>
    <row r="598" spans="1:19" s="153" customFormat="1" ht="30" customHeight="1" x14ac:dyDescent="0.3">
      <c r="A598" s="164">
        <f t="shared" si="10"/>
        <v>593</v>
      </c>
      <c r="B598" s="147" t="s">
        <v>2589</v>
      </c>
      <c r="C598" s="147" t="s">
        <v>1455</v>
      </c>
      <c r="D598" s="147" t="s">
        <v>2668</v>
      </c>
      <c r="E598" s="147" t="s">
        <v>2669</v>
      </c>
      <c r="F598" s="147" t="s">
        <v>28</v>
      </c>
      <c r="G598" s="147" t="s">
        <v>730</v>
      </c>
      <c r="H598" s="147" t="s">
        <v>2688</v>
      </c>
      <c r="I598" s="147" t="s">
        <v>2689</v>
      </c>
      <c r="J598" s="147" t="s">
        <v>2690</v>
      </c>
      <c r="K598" s="147" t="s">
        <v>2686</v>
      </c>
      <c r="L598" s="147" t="s">
        <v>2691</v>
      </c>
      <c r="M598" s="147" t="s">
        <v>2692</v>
      </c>
      <c r="N598" s="181">
        <v>276</v>
      </c>
      <c r="O598" s="181">
        <v>276</v>
      </c>
      <c r="P598" s="147">
        <v>0</v>
      </c>
      <c r="Q598" s="147">
        <v>100</v>
      </c>
      <c r="R598" s="147"/>
    </row>
    <row r="599" spans="1:19" s="153" customFormat="1" ht="30" customHeight="1" x14ac:dyDescent="0.3">
      <c r="A599" s="164">
        <f t="shared" si="10"/>
        <v>594</v>
      </c>
      <c r="B599" s="147" t="s">
        <v>2589</v>
      </c>
      <c r="C599" s="147" t="s">
        <v>1455</v>
      </c>
      <c r="D599" s="147" t="s">
        <v>2668</v>
      </c>
      <c r="E599" s="147" t="s">
        <v>2669</v>
      </c>
      <c r="F599" s="147" t="s">
        <v>28</v>
      </c>
      <c r="G599" s="147" t="s">
        <v>730</v>
      </c>
      <c r="H599" s="147" t="s">
        <v>2693</v>
      </c>
      <c r="I599" s="147" t="s">
        <v>2694</v>
      </c>
      <c r="J599" s="147" t="s">
        <v>2695</v>
      </c>
      <c r="K599" s="147" t="s">
        <v>2691</v>
      </c>
      <c r="L599" s="147" t="s">
        <v>2696</v>
      </c>
      <c r="M599" s="147" t="s">
        <v>685</v>
      </c>
      <c r="N599" s="181">
        <v>205</v>
      </c>
      <c r="O599" s="181">
        <v>205</v>
      </c>
      <c r="P599" s="147">
        <v>0</v>
      </c>
      <c r="Q599" s="147">
        <v>100</v>
      </c>
      <c r="R599" s="147"/>
    </row>
    <row r="600" spans="1:19" s="153" customFormat="1" ht="30" customHeight="1" x14ac:dyDescent="0.3">
      <c r="A600" s="164">
        <f t="shared" si="10"/>
        <v>595</v>
      </c>
      <c r="B600" s="147" t="s">
        <v>2589</v>
      </c>
      <c r="C600" s="147" t="s">
        <v>1455</v>
      </c>
      <c r="D600" s="147" t="s">
        <v>2668</v>
      </c>
      <c r="E600" s="147" t="s">
        <v>2669</v>
      </c>
      <c r="F600" s="147" t="s">
        <v>28</v>
      </c>
      <c r="G600" s="147" t="s">
        <v>730</v>
      </c>
      <c r="H600" s="147" t="s">
        <v>2697</v>
      </c>
      <c r="I600" s="147" t="s">
        <v>2698</v>
      </c>
      <c r="J600" s="147" t="s">
        <v>2699</v>
      </c>
      <c r="K600" s="147" t="s">
        <v>2681</v>
      </c>
      <c r="L600" s="147" t="s">
        <v>1123</v>
      </c>
      <c r="M600" s="147" t="s">
        <v>756</v>
      </c>
      <c r="N600" s="181">
        <v>223</v>
      </c>
      <c r="O600" s="181">
        <v>223</v>
      </c>
      <c r="P600" s="147">
        <v>0</v>
      </c>
      <c r="Q600" s="147">
        <v>100</v>
      </c>
      <c r="R600" s="147"/>
    </row>
    <row r="601" spans="1:19" s="153" customFormat="1" ht="30" customHeight="1" x14ac:dyDescent="0.3">
      <c r="A601" s="164">
        <f t="shared" si="10"/>
        <v>596</v>
      </c>
      <c r="B601" s="147" t="s">
        <v>2589</v>
      </c>
      <c r="C601" s="147" t="s">
        <v>1000</v>
      </c>
      <c r="D601" s="147" t="s">
        <v>2700</v>
      </c>
      <c r="E601" s="147" t="s">
        <v>2701</v>
      </c>
      <c r="F601" s="147" t="s">
        <v>28</v>
      </c>
      <c r="G601" s="147" t="s">
        <v>2702</v>
      </c>
      <c r="H601" s="147" t="s">
        <v>2703</v>
      </c>
      <c r="I601" s="147" t="s">
        <v>2704</v>
      </c>
      <c r="J601" s="147" t="s">
        <v>2705</v>
      </c>
      <c r="K601" s="147" t="s">
        <v>1118</v>
      </c>
      <c r="L601" s="147" t="s">
        <v>2597</v>
      </c>
      <c r="M601" s="147" t="s">
        <v>2597</v>
      </c>
      <c r="N601" s="181">
        <v>2814</v>
      </c>
      <c r="O601" s="181">
        <v>2814</v>
      </c>
      <c r="P601" s="147">
        <v>0</v>
      </c>
      <c r="Q601" s="147">
        <v>100</v>
      </c>
      <c r="R601" s="195"/>
    </row>
    <row r="602" spans="1:19" s="153" customFormat="1" ht="30" customHeight="1" x14ac:dyDescent="0.3">
      <c r="A602" s="164">
        <f t="shared" si="10"/>
        <v>597</v>
      </c>
      <c r="B602" s="147" t="s">
        <v>2589</v>
      </c>
      <c r="C602" s="147" t="s">
        <v>1000</v>
      </c>
      <c r="D602" s="147" t="s">
        <v>2700</v>
      </c>
      <c r="E602" s="147" t="s">
        <v>2701</v>
      </c>
      <c r="F602" s="147" t="s">
        <v>28</v>
      </c>
      <c r="G602" s="147" t="s">
        <v>1623</v>
      </c>
      <c r="H602" s="147" t="s">
        <v>2706</v>
      </c>
      <c r="I602" s="147" t="s">
        <v>2707</v>
      </c>
      <c r="J602" s="147" t="s">
        <v>2708</v>
      </c>
      <c r="K602" s="147" t="s">
        <v>1773</v>
      </c>
      <c r="L602" s="147" t="s">
        <v>539</v>
      </c>
      <c r="M602" s="147" t="s">
        <v>1762</v>
      </c>
      <c r="N602" s="181">
        <v>300</v>
      </c>
      <c r="O602" s="181">
        <v>300</v>
      </c>
      <c r="P602" s="147">
        <v>0</v>
      </c>
      <c r="Q602" s="147">
        <v>100</v>
      </c>
      <c r="R602" s="195"/>
    </row>
    <row r="603" spans="1:19" s="153" customFormat="1" ht="30" customHeight="1" x14ac:dyDescent="0.3">
      <c r="A603" s="164">
        <f t="shared" si="10"/>
        <v>598</v>
      </c>
      <c r="B603" s="147" t="s">
        <v>2589</v>
      </c>
      <c r="C603" s="147" t="s">
        <v>1000</v>
      </c>
      <c r="D603" s="147" t="s">
        <v>2700</v>
      </c>
      <c r="E603" s="147" t="s">
        <v>2701</v>
      </c>
      <c r="F603" s="147" t="s">
        <v>28</v>
      </c>
      <c r="G603" s="147" t="s">
        <v>2709</v>
      </c>
      <c r="H603" s="147" t="s">
        <v>2710</v>
      </c>
      <c r="I603" s="147" t="s">
        <v>2711</v>
      </c>
      <c r="J603" s="147" t="s">
        <v>2712</v>
      </c>
      <c r="K603" s="147" t="s">
        <v>1753</v>
      </c>
      <c r="L603" s="147" t="s">
        <v>526</v>
      </c>
      <c r="M603" s="147" t="s">
        <v>539</v>
      </c>
      <c r="N603" s="181">
        <v>120</v>
      </c>
      <c r="O603" s="181">
        <v>120</v>
      </c>
      <c r="P603" s="147">
        <v>0</v>
      </c>
      <c r="Q603" s="147">
        <v>100</v>
      </c>
      <c r="R603" s="147"/>
    </row>
    <row r="604" spans="1:19" s="153" customFormat="1" ht="30" customHeight="1" x14ac:dyDescent="0.3">
      <c r="A604" s="164">
        <f t="shared" si="10"/>
        <v>599</v>
      </c>
      <c r="B604" s="147" t="s">
        <v>2580</v>
      </c>
      <c r="C604" s="147" t="s">
        <v>2713</v>
      </c>
      <c r="D604" s="147" t="s">
        <v>2714</v>
      </c>
      <c r="E604" s="147" t="s">
        <v>2715</v>
      </c>
      <c r="F604" s="147" t="s">
        <v>28</v>
      </c>
      <c r="G604" s="147" t="s">
        <v>339</v>
      </c>
      <c r="H604" s="147" t="s">
        <v>2716</v>
      </c>
      <c r="I604" s="147" t="s">
        <v>2717</v>
      </c>
      <c r="J604" s="147" t="s">
        <v>2718</v>
      </c>
      <c r="K604" s="147" t="s">
        <v>137</v>
      </c>
      <c r="L604" s="147" t="s">
        <v>137</v>
      </c>
      <c r="M604" s="147" t="s">
        <v>637</v>
      </c>
      <c r="N604" s="181">
        <v>400</v>
      </c>
      <c r="O604" s="181">
        <v>400</v>
      </c>
      <c r="P604" s="147">
        <v>0</v>
      </c>
      <c r="Q604" s="147">
        <v>100</v>
      </c>
      <c r="R604" s="147"/>
      <c r="S604" s="183"/>
    </row>
    <row r="605" spans="1:19" s="153" customFormat="1" ht="30" customHeight="1" x14ac:dyDescent="0.3">
      <c r="A605" s="164">
        <f t="shared" si="10"/>
        <v>600</v>
      </c>
      <c r="B605" s="215" t="s">
        <v>2580</v>
      </c>
      <c r="C605" s="215" t="s">
        <v>91</v>
      </c>
      <c r="D605" s="215" t="s">
        <v>2719</v>
      </c>
      <c r="E605" s="215" t="s">
        <v>2720</v>
      </c>
      <c r="F605" s="215" t="s">
        <v>28</v>
      </c>
      <c r="G605" s="215" t="s">
        <v>93</v>
      </c>
      <c r="H605" s="147" t="s">
        <v>2722</v>
      </c>
      <c r="I605" s="215" t="s">
        <v>2723</v>
      </c>
      <c r="J605" s="129" t="s">
        <v>2724</v>
      </c>
      <c r="K605" s="147" t="s">
        <v>1382</v>
      </c>
      <c r="L605" s="147" t="s">
        <v>2616</v>
      </c>
      <c r="M605" s="147" t="s">
        <v>2725</v>
      </c>
      <c r="N605" s="165">
        <f>1521+672</f>
        <v>2193</v>
      </c>
      <c r="O605" s="165">
        <v>1000</v>
      </c>
      <c r="P605" s="215">
        <v>5</v>
      </c>
      <c r="Q605" s="215">
        <v>50</v>
      </c>
      <c r="R605" s="215"/>
    </row>
    <row r="606" spans="1:19" s="153" customFormat="1" ht="30" customHeight="1" x14ac:dyDescent="0.3">
      <c r="A606" s="164">
        <f t="shared" si="10"/>
        <v>601</v>
      </c>
      <c r="B606" s="216" t="s">
        <v>2580</v>
      </c>
      <c r="C606" s="216" t="s">
        <v>91</v>
      </c>
      <c r="D606" s="216" t="s">
        <v>2726</v>
      </c>
      <c r="E606" s="216" t="s">
        <v>2727</v>
      </c>
      <c r="F606" s="216" t="s">
        <v>28</v>
      </c>
      <c r="G606" s="216" t="s">
        <v>93</v>
      </c>
      <c r="H606" s="126" t="s">
        <v>2728</v>
      </c>
      <c r="I606" s="129" t="s">
        <v>2729</v>
      </c>
      <c r="J606" s="129" t="s">
        <v>2730</v>
      </c>
      <c r="K606" s="126" t="s">
        <v>42</v>
      </c>
      <c r="L606" s="126" t="s">
        <v>42</v>
      </c>
      <c r="M606" s="126" t="s">
        <v>219</v>
      </c>
      <c r="N606" s="289">
        <v>3876</v>
      </c>
      <c r="O606" s="289">
        <v>2400</v>
      </c>
      <c r="P606" s="129" t="s">
        <v>74</v>
      </c>
      <c r="Q606" s="129" t="s">
        <v>74</v>
      </c>
      <c r="R606" s="216"/>
    </row>
    <row r="607" spans="1:19" s="153" customFormat="1" ht="30" customHeight="1" x14ac:dyDescent="0.3">
      <c r="A607" s="164">
        <f t="shared" si="10"/>
        <v>602</v>
      </c>
      <c r="B607" s="216" t="s">
        <v>2580</v>
      </c>
      <c r="C607" s="216" t="s">
        <v>91</v>
      </c>
      <c r="D607" s="216" t="s">
        <v>2726</v>
      </c>
      <c r="E607" s="216" t="s">
        <v>2727</v>
      </c>
      <c r="F607" s="216" t="s">
        <v>28</v>
      </c>
      <c r="G607" s="216" t="s">
        <v>93</v>
      </c>
      <c r="H607" s="126" t="s">
        <v>2731</v>
      </c>
      <c r="I607" s="129" t="s">
        <v>2732</v>
      </c>
      <c r="J607" s="129" t="s">
        <v>2733</v>
      </c>
      <c r="K607" s="126" t="s">
        <v>1773</v>
      </c>
      <c r="L607" s="126" t="s">
        <v>2734</v>
      </c>
      <c r="M607" s="126" t="s">
        <v>2735</v>
      </c>
      <c r="N607" s="289">
        <v>400</v>
      </c>
      <c r="O607" s="289">
        <v>400</v>
      </c>
      <c r="P607" s="129" t="s">
        <v>74</v>
      </c>
      <c r="Q607" s="129">
        <v>100</v>
      </c>
      <c r="R607" s="216"/>
    </row>
    <row r="608" spans="1:19" s="183" customFormat="1" ht="30" customHeight="1" x14ac:dyDescent="0.3">
      <c r="A608" s="164">
        <f t="shared" si="10"/>
        <v>603</v>
      </c>
      <c r="B608" s="216" t="s">
        <v>2580</v>
      </c>
      <c r="C608" s="216" t="s">
        <v>91</v>
      </c>
      <c r="D608" s="216" t="s">
        <v>2726</v>
      </c>
      <c r="E608" s="216" t="s">
        <v>2727</v>
      </c>
      <c r="F608" s="216" t="s">
        <v>28</v>
      </c>
      <c r="G608" s="216" t="s">
        <v>93</v>
      </c>
      <c r="H608" s="126" t="s">
        <v>2736</v>
      </c>
      <c r="I608" s="129" t="s">
        <v>2737</v>
      </c>
      <c r="J608" s="129" t="s">
        <v>2733</v>
      </c>
      <c r="K608" s="126" t="s">
        <v>1773</v>
      </c>
      <c r="L608" s="126" t="s">
        <v>2734</v>
      </c>
      <c r="M608" s="126" t="s">
        <v>2735</v>
      </c>
      <c r="N608" s="289">
        <v>500</v>
      </c>
      <c r="O608" s="289">
        <v>500</v>
      </c>
      <c r="P608" s="129" t="s">
        <v>74</v>
      </c>
      <c r="Q608" s="129">
        <v>100</v>
      </c>
      <c r="R608" s="216"/>
      <c r="S608" s="153"/>
    </row>
    <row r="609" spans="1:19" s="183" customFormat="1" ht="30" customHeight="1" x14ac:dyDescent="0.3">
      <c r="A609" s="164">
        <f t="shared" si="10"/>
        <v>604</v>
      </c>
      <c r="B609" s="216" t="s">
        <v>2580</v>
      </c>
      <c r="C609" s="216" t="s">
        <v>91</v>
      </c>
      <c r="D609" s="216" t="s">
        <v>2726</v>
      </c>
      <c r="E609" s="216" t="s">
        <v>2727</v>
      </c>
      <c r="F609" s="216" t="s">
        <v>28</v>
      </c>
      <c r="G609" s="216" t="s">
        <v>93</v>
      </c>
      <c r="H609" s="126" t="s">
        <v>2738</v>
      </c>
      <c r="I609" s="129" t="s">
        <v>2739</v>
      </c>
      <c r="J609" s="129" t="s">
        <v>2733</v>
      </c>
      <c r="K609" s="126" t="s">
        <v>1773</v>
      </c>
      <c r="L609" s="126" t="s">
        <v>2734</v>
      </c>
      <c r="M609" s="126" t="s">
        <v>2735</v>
      </c>
      <c r="N609" s="289">
        <v>200</v>
      </c>
      <c r="O609" s="289">
        <v>200</v>
      </c>
      <c r="P609" s="129" t="s">
        <v>74</v>
      </c>
      <c r="Q609" s="129">
        <v>100</v>
      </c>
      <c r="R609" s="216"/>
      <c r="S609" s="153"/>
    </row>
    <row r="610" spans="1:19" s="183" customFormat="1" ht="30" customHeight="1" x14ac:dyDescent="0.3">
      <c r="A610" s="164">
        <f t="shared" si="10"/>
        <v>605</v>
      </c>
      <c r="B610" s="216" t="s">
        <v>2580</v>
      </c>
      <c r="C610" s="216" t="s">
        <v>91</v>
      </c>
      <c r="D610" s="216" t="s">
        <v>2726</v>
      </c>
      <c r="E610" s="216" t="s">
        <v>2727</v>
      </c>
      <c r="F610" s="216" t="s">
        <v>28</v>
      </c>
      <c r="G610" s="216" t="s">
        <v>93</v>
      </c>
      <c r="H610" s="126" t="s">
        <v>2740</v>
      </c>
      <c r="I610" s="129" t="s">
        <v>2741</v>
      </c>
      <c r="J610" s="129" t="s">
        <v>2733</v>
      </c>
      <c r="K610" s="126" t="s">
        <v>1773</v>
      </c>
      <c r="L610" s="126" t="s">
        <v>2734</v>
      </c>
      <c r="M610" s="126" t="s">
        <v>2735</v>
      </c>
      <c r="N610" s="289">
        <v>200</v>
      </c>
      <c r="O610" s="289">
        <v>200</v>
      </c>
      <c r="P610" s="129" t="s">
        <v>74</v>
      </c>
      <c r="Q610" s="129">
        <v>100</v>
      </c>
      <c r="R610" s="216"/>
    </row>
    <row r="611" spans="1:19" s="183" customFormat="1" ht="30" customHeight="1" x14ac:dyDescent="0.3">
      <c r="A611" s="164">
        <f t="shared" si="10"/>
        <v>606</v>
      </c>
      <c r="B611" s="216" t="s">
        <v>2580</v>
      </c>
      <c r="C611" s="216" t="s">
        <v>91</v>
      </c>
      <c r="D611" s="216" t="s">
        <v>2742</v>
      </c>
      <c r="E611" s="216" t="s">
        <v>2743</v>
      </c>
      <c r="F611" s="216" t="s">
        <v>28</v>
      </c>
      <c r="G611" s="216" t="s">
        <v>93</v>
      </c>
      <c r="H611" s="126" t="s">
        <v>2744</v>
      </c>
      <c r="I611" s="129" t="s">
        <v>2745</v>
      </c>
      <c r="J611" s="129" t="s">
        <v>2746</v>
      </c>
      <c r="K611" s="126" t="s">
        <v>526</v>
      </c>
      <c r="L611" s="126" t="s">
        <v>2747</v>
      </c>
      <c r="M611" s="126" t="s">
        <v>2748</v>
      </c>
      <c r="N611" s="289">
        <v>300</v>
      </c>
      <c r="O611" s="289">
        <v>300</v>
      </c>
      <c r="P611" s="129" t="s">
        <v>74</v>
      </c>
      <c r="Q611" s="129">
        <v>100</v>
      </c>
      <c r="R611" s="216"/>
    </row>
    <row r="612" spans="1:19" s="153" customFormat="1" ht="30" customHeight="1" x14ac:dyDescent="0.3">
      <c r="A612" s="164">
        <f t="shared" si="10"/>
        <v>607</v>
      </c>
      <c r="B612" s="216" t="s">
        <v>2580</v>
      </c>
      <c r="C612" s="216" t="s">
        <v>91</v>
      </c>
      <c r="D612" s="216" t="s">
        <v>2742</v>
      </c>
      <c r="E612" s="216" t="s">
        <v>2743</v>
      </c>
      <c r="F612" s="216" t="s">
        <v>28</v>
      </c>
      <c r="G612" s="216" t="s">
        <v>93</v>
      </c>
      <c r="H612" s="126" t="s">
        <v>2749</v>
      </c>
      <c r="I612" s="129" t="s">
        <v>2750</v>
      </c>
      <c r="J612" s="129" t="s">
        <v>2751</v>
      </c>
      <c r="K612" s="126" t="s">
        <v>526</v>
      </c>
      <c r="L612" s="126" t="s">
        <v>2747</v>
      </c>
      <c r="M612" s="126" t="s">
        <v>2748</v>
      </c>
      <c r="N612" s="289">
        <v>500</v>
      </c>
      <c r="O612" s="289">
        <v>500</v>
      </c>
      <c r="P612" s="129" t="s">
        <v>74</v>
      </c>
      <c r="Q612" s="129">
        <v>100</v>
      </c>
      <c r="R612" s="216"/>
      <c r="S612" s="183"/>
    </row>
    <row r="613" spans="1:19" s="153" customFormat="1" ht="30" customHeight="1" x14ac:dyDescent="0.3">
      <c r="A613" s="164">
        <f t="shared" si="10"/>
        <v>608</v>
      </c>
      <c r="B613" s="216" t="s">
        <v>2580</v>
      </c>
      <c r="C613" s="215" t="s">
        <v>91</v>
      </c>
      <c r="D613" s="216" t="s">
        <v>2752</v>
      </c>
      <c r="E613" s="216" t="s">
        <v>2753</v>
      </c>
      <c r="F613" s="216" t="s">
        <v>37</v>
      </c>
      <c r="G613" s="216" t="s">
        <v>93</v>
      </c>
      <c r="H613" s="126" t="s">
        <v>2754</v>
      </c>
      <c r="I613" s="129" t="s">
        <v>2755</v>
      </c>
      <c r="J613" s="129" t="s">
        <v>2756</v>
      </c>
      <c r="K613" s="126" t="s">
        <v>2757</v>
      </c>
      <c r="L613" s="126" t="s">
        <v>2758</v>
      </c>
      <c r="M613" s="126" t="s">
        <v>2759</v>
      </c>
      <c r="N613" s="289">
        <v>238469</v>
      </c>
      <c r="O613" s="289">
        <v>42500</v>
      </c>
      <c r="P613" s="129">
        <v>40</v>
      </c>
      <c r="Q613" s="129">
        <v>56</v>
      </c>
      <c r="R613" s="216"/>
      <c r="S613" s="183"/>
    </row>
    <row r="614" spans="1:19" s="153" customFormat="1" ht="30" customHeight="1" x14ac:dyDescent="0.3">
      <c r="A614" s="164">
        <f t="shared" si="10"/>
        <v>609</v>
      </c>
      <c r="B614" s="215" t="s">
        <v>2580</v>
      </c>
      <c r="C614" s="215" t="s">
        <v>91</v>
      </c>
      <c r="D614" s="215" t="s">
        <v>2760</v>
      </c>
      <c r="E614" s="215" t="s">
        <v>2761</v>
      </c>
      <c r="F614" s="215" t="s">
        <v>28</v>
      </c>
      <c r="G614" s="215" t="s">
        <v>93</v>
      </c>
      <c r="H614" s="147" t="s">
        <v>2762</v>
      </c>
      <c r="I614" s="215" t="s">
        <v>2763</v>
      </c>
      <c r="J614" s="148" t="s">
        <v>2764</v>
      </c>
      <c r="K614" s="147" t="s">
        <v>42</v>
      </c>
      <c r="L614" s="147" t="s">
        <v>42</v>
      </c>
      <c r="M614" s="147" t="s">
        <v>42</v>
      </c>
      <c r="N614" s="165">
        <v>250</v>
      </c>
      <c r="O614" s="165">
        <v>250</v>
      </c>
      <c r="P614" s="215" t="s">
        <v>219</v>
      </c>
      <c r="Q614" s="215" t="s">
        <v>219</v>
      </c>
      <c r="R614" s="215"/>
    </row>
    <row r="615" spans="1:19" s="153" customFormat="1" ht="30" customHeight="1" x14ac:dyDescent="0.3">
      <c r="A615" s="164">
        <f t="shared" si="10"/>
        <v>610</v>
      </c>
      <c r="B615" s="147" t="s">
        <v>2580</v>
      </c>
      <c r="C615" s="147" t="s">
        <v>2766</v>
      </c>
      <c r="D615" s="147" t="s">
        <v>2767</v>
      </c>
      <c r="E615" s="147" t="s">
        <v>2768</v>
      </c>
      <c r="F615" s="147" t="s">
        <v>28</v>
      </c>
      <c r="G615" s="147" t="s">
        <v>260</v>
      </c>
      <c r="H615" s="147" t="s">
        <v>2769</v>
      </c>
      <c r="I615" s="147" t="s">
        <v>2770</v>
      </c>
      <c r="J615" s="147" t="s">
        <v>2771</v>
      </c>
      <c r="K615" s="147" t="s">
        <v>868</v>
      </c>
      <c r="L615" s="147" t="s">
        <v>219</v>
      </c>
      <c r="M615" s="147" t="s">
        <v>219</v>
      </c>
      <c r="N615" s="181">
        <v>1000</v>
      </c>
      <c r="O615" s="181">
        <v>1000</v>
      </c>
      <c r="P615" s="147">
        <v>0</v>
      </c>
      <c r="Q615" s="147">
        <v>100</v>
      </c>
      <c r="R615" s="147"/>
      <c r="S615" s="183"/>
    </row>
    <row r="616" spans="1:19" s="153" customFormat="1" ht="30" customHeight="1" x14ac:dyDescent="0.3">
      <c r="A616" s="164">
        <f t="shared" si="10"/>
        <v>611</v>
      </c>
      <c r="B616" s="147" t="s">
        <v>2580</v>
      </c>
      <c r="C616" s="147" t="s">
        <v>2772</v>
      </c>
      <c r="D616" s="147" t="s">
        <v>2773</v>
      </c>
      <c r="E616" s="147" t="s">
        <v>2774</v>
      </c>
      <c r="F616" s="147" t="s">
        <v>28</v>
      </c>
      <c r="G616" s="147" t="s">
        <v>2775</v>
      </c>
      <c r="H616" s="147" t="s">
        <v>2776</v>
      </c>
      <c r="I616" s="147" t="s">
        <v>2777</v>
      </c>
      <c r="J616" s="147" t="s">
        <v>2778</v>
      </c>
      <c r="K616" s="147" t="s">
        <v>216</v>
      </c>
      <c r="L616" s="147" t="s">
        <v>216</v>
      </c>
      <c r="M616" s="147" t="s">
        <v>901</v>
      </c>
      <c r="N616" s="181">
        <v>7000</v>
      </c>
      <c r="O616" s="181">
        <v>1000</v>
      </c>
      <c r="P616" s="147">
        <v>0</v>
      </c>
      <c r="Q616" s="147">
        <v>10</v>
      </c>
      <c r="R616" s="147"/>
    </row>
    <row r="617" spans="1:19" s="153" customFormat="1" ht="41.25" customHeight="1" x14ac:dyDescent="0.3">
      <c r="A617" s="164">
        <f t="shared" si="10"/>
        <v>612</v>
      </c>
      <c r="B617" s="147" t="s">
        <v>2580</v>
      </c>
      <c r="C617" s="147" t="s">
        <v>2779</v>
      </c>
      <c r="D617" s="147" t="s">
        <v>2780</v>
      </c>
      <c r="E617" s="147" t="s">
        <v>2781</v>
      </c>
      <c r="F617" s="147" t="s">
        <v>28</v>
      </c>
      <c r="G617" s="147" t="s">
        <v>260</v>
      </c>
      <c r="H617" s="147" t="s">
        <v>2649</v>
      </c>
      <c r="I617" s="147" t="s">
        <v>2782</v>
      </c>
      <c r="J617" s="147" t="s">
        <v>2783</v>
      </c>
      <c r="K617" s="147">
        <v>2026.03</v>
      </c>
      <c r="L617" s="147">
        <v>2026.03</v>
      </c>
      <c r="M617" s="147">
        <v>2026.04</v>
      </c>
      <c r="N617" s="292">
        <v>100</v>
      </c>
      <c r="O617" s="292">
        <v>100</v>
      </c>
      <c r="P617" s="168">
        <v>0</v>
      </c>
      <c r="Q617" s="168">
        <v>100</v>
      </c>
      <c r="R617" s="168"/>
      <c r="S617" s="183"/>
    </row>
    <row r="618" spans="1:19" s="153" customFormat="1" ht="41.25" customHeight="1" x14ac:dyDescent="0.3">
      <c r="A618" s="164">
        <f t="shared" si="10"/>
        <v>613</v>
      </c>
      <c r="B618" s="168" t="s">
        <v>2580</v>
      </c>
      <c r="C618" s="147" t="s">
        <v>2784</v>
      </c>
      <c r="D618" s="147" t="s">
        <v>2785</v>
      </c>
      <c r="E618" s="147">
        <v>4874</v>
      </c>
      <c r="F618" s="147" t="s">
        <v>28</v>
      </c>
      <c r="G618" s="147" t="s">
        <v>981</v>
      </c>
      <c r="H618" s="147" t="s">
        <v>2786</v>
      </c>
      <c r="I618" s="168" t="s">
        <v>2787</v>
      </c>
      <c r="J618" s="147" t="s">
        <v>2788</v>
      </c>
      <c r="K618" s="147" t="s">
        <v>868</v>
      </c>
      <c r="L618" s="147" t="s">
        <v>219</v>
      </c>
      <c r="M618" s="147" t="s">
        <v>219</v>
      </c>
      <c r="N618" s="181">
        <v>200</v>
      </c>
      <c r="O618" s="181">
        <v>200</v>
      </c>
      <c r="P618" s="147">
        <v>0</v>
      </c>
      <c r="Q618" s="147">
        <v>100</v>
      </c>
      <c r="R618" s="147"/>
      <c r="S618" s="183"/>
    </row>
    <row r="619" spans="1:19" s="153" customFormat="1" ht="41.25" customHeight="1" x14ac:dyDescent="0.3">
      <c r="A619" s="164">
        <f t="shared" si="10"/>
        <v>614</v>
      </c>
      <c r="B619" s="147" t="s">
        <v>2580</v>
      </c>
      <c r="C619" s="147" t="s">
        <v>2784</v>
      </c>
      <c r="D619" s="147" t="s">
        <v>2789</v>
      </c>
      <c r="E619" s="147">
        <v>4335</v>
      </c>
      <c r="F619" s="147" t="s">
        <v>28</v>
      </c>
      <c r="G619" s="147" t="s">
        <v>260</v>
      </c>
      <c r="H619" s="147" t="s">
        <v>2790</v>
      </c>
      <c r="I619" s="147" t="s">
        <v>2633</v>
      </c>
      <c r="J619" s="151" t="s">
        <v>2791</v>
      </c>
      <c r="K619" s="147" t="s">
        <v>42</v>
      </c>
      <c r="L619" s="147" t="s">
        <v>219</v>
      </c>
      <c r="M619" s="147" t="s">
        <v>219</v>
      </c>
      <c r="N619" s="181">
        <v>650</v>
      </c>
      <c r="O619" s="181">
        <v>650</v>
      </c>
      <c r="P619" s="147">
        <v>0</v>
      </c>
      <c r="Q619" s="147">
        <v>100</v>
      </c>
      <c r="R619" s="147"/>
      <c r="S619" s="183"/>
    </row>
    <row r="620" spans="1:19" s="153" customFormat="1" ht="41.25" customHeight="1" x14ac:dyDescent="0.3">
      <c r="A620" s="164">
        <f t="shared" si="10"/>
        <v>615</v>
      </c>
      <c r="B620" s="147" t="s">
        <v>2580</v>
      </c>
      <c r="C620" s="147" t="s">
        <v>2784</v>
      </c>
      <c r="D620" s="147" t="s">
        <v>2792</v>
      </c>
      <c r="E620" s="147">
        <v>4873</v>
      </c>
      <c r="F620" s="147" t="s">
        <v>28</v>
      </c>
      <c r="G620" s="147" t="s">
        <v>260</v>
      </c>
      <c r="H620" s="147" t="s">
        <v>2793</v>
      </c>
      <c r="I620" s="147" t="s">
        <v>2794</v>
      </c>
      <c r="J620" s="147" t="s">
        <v>2795</v>
      </c>
      <c r="K620" s="147" t="s">
        <v>2796</v>
      </c>
      <c r="L620" s="147" t="s">
        <v>219</v>
      </c>
      <c r="M620" s="147" t="s">
        <v>219</v>
      </c>
      <c r="N620" s="181">
        <v>300</v>
      </c>
      <c r="O620" s="181">
        <v>300</v>
      </c>
      <c r="P620" s="147">
        <v>0</v>
      </c>
      <c r="Q620" s="147">
        <v>100</v>
      </c>
      <c r="R620" s="147"/>
      <c r="S620" s="183"/>
    </row>
    <row r="621" spans="1:19" s="153" customFormat="1" ht="41.25" customHeight="1" x14ac:dyDescent="0.3">
      <c r="A621" s="164">
        <f t="shared" si="10"/>
        <v>616</v>
      </c>
      <c r="B621" s="147" t="s">
        <v>2580</v>
      </c>
      <c r="C621" s="147" t="s">
        <v>2784</v>
      </c>
      <c r="D621" s="147" t="s">
        <v>401</v>
      </c>
      <c r="E621" s="147">
        <v>4875</v>
      </c>
      <c r="F621" s="147" t="s">
        <v>28</v>
      </c>
      <c r="G621" s="147" t="s">
        <v>347</v>
      </c>
      <c r="H621" s="147" t="s">
        <v>2797</v>
      </c>
      <c r="I621" s="147" t="s">
        <v>2798</v>
      </c>
      <c r="J621" s="147" t="s">
        <v>2799</v>
      </c>
      <c r="K621" s="147" t="s">
        <v>219</v>
      </c>
      <c r="L621" s="147" t="s">
        <v>219</v>
      </c>
      <c r="M621" s="147" t="s">
        <v>219</v>
      </c>
      <c r="N621" s="181">
        <v>323</v>
      </c>
      <c r="O621" s="181">
        <v>323</v>
      </c>
      <c r="P621" s="147">
        <v>0</v>
      </c>
      <c r="Q621" s="147">
        <v>100</v>
      </c>
      <c r="R621" s="147"/>
      <c r="S621" s="183"/>
    </row>
    <row r="622" spans="1:19" s="153" customFormat="1" ht="41.25" customHeight="1" x14ac:dyDescent="0.3">
      <c r="A622" s="164">
        <f t="shared" si="10"/>
        <v>617</v>
      </c>
      <c r="B622" s="147" t="s">
        <v>2580</v>
      </c>
      <c r="C622" s="147" t="s">
        <v>2784</v>
      </c>
      <c r="D622" s="147" t="s">
        <v>401</v>
      </c>
      <c r="E622" s="147">
        <v>4875</v>
      </c>
      <c r="F622" s="147" t="s">
        <v>28</v>
      </c>
      <c r="G622" s="147" t="s">
        <v>347</v>
      </c>
      <c r="H622" s="147" t="s">
        <v>2800</v>
      </c>
      <c r="I622" s="147" t="s">
        <v>2801</v>
      </c>
      <c r="J622" s="147" t="s">
        <v>2802</v>
      </c>
      <c r="K622" s="147" t="s">
        <v>868</v>
      </c>
      <c r="L622" s="147" t="s">
        <v>219</v>
      </c>
      <c r="M622" s="147" t="s">
        <v>219</v>
      </c>
      <c r="N622" s="181">
        <v>113</v>
      </c>
      <c r="O622" s="181">
        <v>113</v>
      </c>
      <c r="P622" s="147">
        <v>0</v>
      </c>
      <c r="Q622" s="147">
        <v>100</v>
      </c>
      <c r="R622" s="147"/>
      <c r="S622" s="183"/>
    </row>
    <row r="623" spans="1:19" s="153" customFormat="1" ht="41.25" customHeight="1" x14ac:dyDescent="0.3">
      <c r="A623" s="164">
        <f t="shared" si="10"/>
        <v>618</v>
      </c>
      <c r="B623" s="147" t="s">
        <v>2580</v>
      </c>
      <c r="C623" s="147" t="s">
        <v>2784</v>
      </c>
      <c r="D623" s="215" t="s">
        <v>2803</v>
      </c>
      <c r="E623" s="215">
        <v>4354</v>
      </c>
      <c r="F623" s="215" t="s">
        <v>28</v>
      </c>
      <c r="G623" s="215" t="s">
        <v>347</v>
      </c>
      <c r="H623" s="147" t="s">
        <v>2804</v>
      </c>
      <c r="I623" s="215" t="s">
        <v>2805</v>
      </c>
      <c r="J623" s="215" t="s">
        <v>8181</v>
      </c>
      <c r="K623" s="147" t="s">
        <v>344</v>
      </c>
      <c r="L623" s="147" t="s">
        <v>734</v>
      </c>
      <c r="M623" s="147" t="s">
        <v>784</v>
      </c>
      <c r="N623" s="165">
        <v>487</v>
      </c>
      <c r="O623" s="165">
        <v>487</v>
      </c>
      <c r="P623" s="149">
        <v>0</v>
      </c>
      <c r="Q623" s="149">
        <v>100</v>
      </c>
      <c r="R623" s="147"/>
      <c r="S623" s="183"/>
    </row>
    <row r="624" spans="1:19" s="153" customFormat="1" ht="30" customHeight="1" x14ac:dyDescent="0.3">
      <c r="A624" s="164">
        <f t="shared" si="10"/>
        <v>619</v>
      </c>
      <c r="B624" s="168" t="s">
        <v>2580</v>
      </c>
      <c r="C624" s="147" t="s">
        <v>2784</v>
      </c>
      <c r="D624" s="215" t="s">
        <v>2803</v>
      </c>
      <c r="E624" s="215">
        <v>4354</v>
      </c>
      <c r="F624" s="215" t="s">
        <v>28</v>
      </c>
      <c r="G624" s="215" t="s">
        <v>347</v>
      </c>
      <c r="H624" s="147" t="s">
        <v>2806</v>
      </c>
      <c r="I624" s="215" t="s">
        <v>2807</v>
      </c>
      <c r="J624" s="148" t="s">
        <v>2808</v>
      </c>
      <c r="K624" s="147" t="s">
        <v>344</v>
      </c>
      <c r="L624" s="147" t="s">
        <v>734</v>
      </c>
      <c r="M624" s="147" t="s">
        <v>684</v>
      </c>
      <c r="N624" s="165">
        <v>700</v>
      </c>
      <c r="O624" s="165">
        <v>700</v>
      </c>
      <c r="P624" s="149">
        <v>0</v>
      </c>
      <c r="Q624" s="149">
        <v>100</v>
      </c>
      <c r="R624" s="147"/>
      <c r="S624" s="183"/>
    </row>
    <row r="625" spans="1:19" s="153" customFormat="1" ht="30" customHeight="1" x14ac:dyDescent="0.3">
      <c r="A625" s="164">
        <f t="shared" si="10"/>
        <v>620</v>
      </c>
      <c r="B625" s="168" t="s">
        <v>2589</v>
      </c>
      <c r="C625" s="260" t="s">
        <v>2498</v>
      </c>
      <c r="D625" s="260" t="s">
        <v>2809</v>
      </c>
      <c r="E625" s="260" t="s">
        <v>2810</v>
      </c>
      <c r="F625" s="261" t="s">
        <v>28</v>
      </c>
      <c r="G625" s="261" t="s">
        <v>1370</v>
      </c>
      <c r="H625" s="262" t="s">
        <v>2811</v>
      </c>
      <c r="I625" s="260" t="s">
        <v>2812</v>
      </c>
      <c r="J625" s="263" t="s">
        <v>2813</v>
      </c>
      <c r="K625" s="264" t="s">
        <v>2814</v>
      </c>
      <c r="L625" s="265" t="s">
        <v>2814</v>
      </c>
      <c r="M625" s="147" t="s">
        <v>219</v>
      </c>
      <c r="N625" s="165">
        <v>12173</v>
      </c>
      <c r="O625" s="165">
        <v>982</v>
      </c>
      <c r="P625" s="261">
        <v>0</v>
      </c>
      <c r="Q625" s="215">
        <v>10</v>
      </c>
      <c r="R625" s="266"/>
    </row>
    <row r="626" spans="1:19" s="153" customFormat="1" ht="30" customHeight="1" x14ac:dyDescent="0.3">
      <c r="A626" s="164">
        <f t="shared" si="10"/>
        <v>621</v>
      </c>
      <c r="B626" s="168" t="s">
        <v>2589</v>
      </c>
      <c r="C626" s="260" t="s">
        <v>2498</v>
      </c>
      <c r="D626" s="260" t="s">
        <v>2815</v>
      </c>
      <c r="E626" s="260" t="s">
        <v>2816</v>
      </c>
      <c r="F626" s="261" t="s">
        <v>28</v>
      </c>
      <c r="G626" s="261" t="s">
        <v>1370</v>
      </c>
      <c r="H626" s="267" t="s">
        <v>2817</v>
      </c>
      <c r="I626" s="260" t="s">
        <v>2818</v>
      </c>
      <c r="J626" s="260" t="s">
        <v>2819</v>
      </c>
      <c r="K626" s="264" t="s">
        <v>2820</v>
      </c>
      <c r="L626" s="265" t="s">
        <v>2820</v>
      </c>
      <c r="M626" s="147" t="s">
        <v>219</v>
      </c>
      <c r="N626" s="169">
        <v>6449</v>
      </c>
      <c r="O626" s="169">
        <v>657</v>
      </c>
      <c r="P626" s="260">
        <v>0</v>
      </c>
      <c r="Q626" s="215">
        <v>10</v>
      </c>
      <c r="R626" s="268"/>
    </row>
    <row r="627" spans="1:19" s="153" customFormat="1" ht="30" customHeight="1" x14ac:dyDescent="0.3">
      <c r="A627" s="164">
        <f t="shared" si="10"/>
        <v>622</v>
      </c>
      <c r="B627" s="168" t="s">
        <v>2589</v>
      </c>
      <c r="C627" s="164" t="s">
        <v>1245</v>
      </c>
      <c r="D627" s="164" t="s">
        <v>2821</v>
      </c>
      <c r="E627" s="164" t="s">
        <v>2822</v>
      </c>
      <c r="F627" s="164" t="s">
        <v>28</v>
      </c>
      <c r="G627" s="164" t="s">
        <v>1047</v>
      </c>
      <c r="H627" s="168" t="s">
        <v>2823</v>
      </c>
      <c r="I627" s="167" t="s">
        <v>2824</v>
      </c>
      <c r="J627" s="167" t="s">
        <v>2825</v>
      </c>
      <c r="K627" s="168" t="s">
        <v>73</v>
      </c>
      <c r="L627" s="147" t="s">
        <v>1123</v>
      </c>
      <c r="M627" s="147" t="s">
        <v>2826</v>
      </c>
      <c r="N627" s="169">
        <v>2505</v>
      </c>
      <c r="O627" s="169">
        <v>1000</v>
      </c>
      <c r="P627" s="164">
        <v>0</v>
      </c>
      <c r="Q627" s="215">
        <v>50</v>
      </c>
      <c r="R627" s="164"/>
    </row>
    <row r="628" spans="1:19" s="153" customFormat="1" ht="30" customHeight="1" x14ac:dyDescent="0.3">
      <c r="A628" s="164">
        <f t="shared" si="10"/>
        <v>623</v>
      </c>
      <c r="B628" s="168" t="s">
        <v>2589</v>
      </c>
      <c r="C628" s="164" t="s">
        <v>1245</v>
      </c>
      <c r="D628" s="164" t="s">
        <v>2827</v>
      </c>
      <c r="E628" s="164" t="s">
        <v>2828</v>
      </c>
      <c r="F628" s="164" t="s">
        <v>37</v>
      </c>
      <c r="G628" s="164" t="s">
        <v>1047</v>
      </c>
      <c r="H628" s="168" t="s">
        <v>2829</v>
      </c>
      <c r="I628" s="164" t="s">
        <v>2830</v>
      </c>
      <c r="J628" s="164" t="s">
        <v>2831</v>
      </c>
      <c r="K628" s="168" t="s">
        <v>2832</v>
      </c>
      <c r="L628" s="168" t="s">
        <v>2833</v>
      </c>
      <c r="M628" s="168" t="s">
        <v>2834</v>
      </c>
      <c r="N628" s="169">
        <v>16939</v>
      </c>
      <c r="O628" s="169">
        <v>10358</v>
      </c>
      <c r="P628" s="164">
        <v>31</v>
      </c>
      <c r="Q628" s="164">
        <v>70</v>
      </c>
      <c r="R628" s="164"/>
    </row>
    <row r="629" spans="1:19" s="153" customFormat="1" ht="40.5" customHeight="1" x14ac:dyDescent="0.3">
      <c r="A629" s="164">
        <f t="shared" si="10"/>
        <v>624</v>
      </c>
      <c r="B629" s="168" t="s">
        <v>2589</v>
      </c>
      <c r="C629" s="215" t="s">
        <v>1245</v>
      </c>
      <c r="D629" s="215" t="s">
        <v>2827</v>
      </c>
      <c r="E629" s="215" t="s">
        <v>2828</v>
      </c>
      <c r="F629" s="164" t="s">
        <v>37</v>
      </c>
      <c r="G629" s="164" t="s">
        <v>1047</v>
      </c>
      <c r="H629" s="147" t="s">
        <v>2835</v>
      </c>
      <c r="I629" s="164" t="s">
        <v>2836</v>
      </c>
      <c r="J629" s="148" t="s">
        <v>2837</v>
      </c>
      <c r="K629" s="147" t="s">
        <v>2838</v>
      </c>
      <c r="L629" s="147" t="s">
        <v>2839</v>
      </c>
      <c r="M629" s="147" t="s">
        <v>2840</v>
      </c>
      <c r="N629" s="165">
        <v>33361</v>
      </c>
      <c r="O629" s="165">
        <v>7237</v>
      </c>
      <c r="P629" s="215">
        <v>25</v>
      </c>
      <c r="Q629" s="215">
        <v>60</v>
      </c>
      <c r="R629" s="215"/>
    </row>
    <row r="630" spans="1:19" s="153" customFormat="1" ht="43.5" customHeight="1" x14ac:dyDescent="0.3">
      <c r="A630" s="164">
        <f t="shared" si="10"/>
        <v>625</v>
      </c>
      <c r="B630" s="168" t="s">
        <v>2589</v>
      </c>
      <c r="C630" s="215" t="s">
        <v>1245</v>
      </c>
      <c r="D630" s="215" t="s">
        <v>2827</v>
      </c>
      <c r="E630" s="215" t="s">
        <v>2828</v>
      </c>
      <c r="F630" s="215" t="s">
        <v>37</v>
      </c>
      <c r="G630" s="215" t="s">
        <v>1047</v>
      </c>
      <c r="H630" s="147" t="s">
        <v>2841</v>
      </c>
      <c r="I630" s="215" t="s">
        <v>2830</v>
      </c>
      <c r="J630" s="215" t="s">
        <v>2842</v>
      </c>
      <c r="K630" s="147" t="s">
        <v>1355</v>
      </c>
      <c r="L630" s="147" t="s">
        <v>2843</v>
      </c>
      <c r="M630" s="147" t="s">
        <v>2844</v>
      </c>
      <c r="N630" s="165">
        <v>6428</v>
      </c>
      <c r="O630" s="165">
        <v>6428</v>
      </c>
      <c r="P630" s="215">
        <v>0</v>
      </c>
      <c r="Q630" s="215">
        <v>90</v>
      </c>
      <c r="R630" s="215"/>
    </row>
    <row r="631" spans="1:19" s="183" customFormat="1" ht="30" customHeight="1" x14ac:dyDescent="0.3">
      <c r="A631" s="164">
        <f t="shared" si="10"/>
        <v>626</v>
      </c>
      <c r="B631" s="147" t="s">
        <v>2589</v>
      </c>
      <c r="C631" s="215" t="s">
        <v>1245</v>
      </c>
      <c r="D631" s="215" t="s">
        <v>2845</v>
      </c>
      <c r="E631" s="215" t="s">
        <v>2846</v>
      </c>
      <c r="F631" s="215" t="s">
        <v>28</v>
      </c>
      <c r="G631" s="215" t="s">
        <v>1047</v>
      </c>
      <c r="H631" s="147" t="s">
        <v>2847</v>
      </c>
      <c r="I631" s="215" t="s">
        <v>2848</v>
      </c>
      <c r="J631" s="148" t="s">
        <v>2849</v>
      </c>
      <c r="K631" s="147" t="s">
        <v>344</v>
      </c>
      <c r="L631" s="147" t="s">
        <v>344</v>
      </c>
      <c r="M631" s="147" t="s">
        <v>219</v>
      </c>
      <c r="N631" s="165">
        <v>500</v>
      </c>
      <c r="O631" s="165">
        <v>500</v>
      </c>
      <c r="P631" s="215">
        <v>0</v>
      </c>
      <c r="Q631" s="215" t="s">
        <v>219</v>
      </c>
      <c r="R631" s="215"/>
      <c r="S631" s="153"/>
    </row>
    <row r="632" spans="1:19" s="183" customFormat="1" ht="30" customHeight="1" x14ac:dyDescent="0.3">
      <c r="A632" s="164">
        <f t="shared" si="10"/>
        <v>627</v>
      </c>
      <c r="B632" s="147" t="s">
        <v>2589</v>
      </c>
      <c r="C632" s="215" t="s">
        <v>1245</v>
      </c>
      <c r="D632" s="215" t="s">
        <v>2845</v>
      </c>
      <c r="E632" s="215" t="s">
        <v>2846</v>
      </c>
      <c r="F632" s="215" t="s">
        <v>28</v>
      </c>
      <c r="G632" s="215" t="s">
        <v>1047</v>
      </c>
      <c r="H632" s="147" t="s">
        <v>2850</v>
      </c>
      <c r="I632" s="215" t="s">
        <v>508</v>
      </c>
      <c r="J632" s="151" t="s">
        <v>2851</v>
      </c>
      <c r="K632" s="147" t="s">
        <v>352</v>
      </c>
      <c r="L632" s="147" t="s">
        <v>352</v>
      </c>
      <c r="M632" s="147" t="s">
        <v>219</v>
      </c>
      <c r="N632" s="165">
        <v>300</v>
      </c>
      <c r="O632" s="165">
        <v>300</v>
      </c>
      <c r="P632" s="215">
        <v>0</v>
      </c>
      <c r="Q632" s="215" t="s">
        <v>219</v>
      </c>
      <c r="R632" s="215"/>
      <c r="S632" s="153"/>
    </row>
    <row r="633" spans="1:19" s="183" customFormat="1" ht="30" customHeight="1" x14ac:dyDescent="0.3">
      <c r="A633" s="164">
        <f t="shared" si="10"/>
        <v>628</v>
      </c>
      <c r="B633" s="147" t="s">
        <v>2589</v>
      </c>
      <c r="C633" s="215" t="s">
        <v>1245</v>
      </c>
      <c r="D633" s="215" t="s">
        <v>2845</v>
      </c>
      <c r="E633" s="215" t="s">
        <v>2852</v>
      </c>
      <c r="F633" s="215" t="s">
        <v>28</v>
      </c>
      <c r="G633" s="215" t="s">
        <v>1047</v>
      </c>
      <c r="H633" s="147" t="s">
        <v>2853</v>
      </c>
      <c r="I633" s="215" t="s">
        <v>508</v>
      </c>
      <c r="J633" s="215" t="s">
        <v>2854</v>
      </c>
      <c r="K633" s="147" t="s">
        <v>326</v>
      </c>
      <c r="L633" s="147" t="s">
        <v>326</v>
      </c>
      <c r="M633" s="147" t="s">
        <v>219</v>
      </c>
      <c r="N633" s="165">
        <v>300</v>
      </c>
      <c r="O633" s="165">
        <v>300</v>
      </c>
      <c r="P633" s="215">
        <v>0</v>
      </c>
      <c r="Q633" s="215" t="s">
        <v>219</v>
      </c>
      <c r="R633" s="215"/>
      <c r="S633" s="153"/>
    </row>
    <row r="634" spans="1:19" s="183" customFormat="1" ht="30" customHeight="1" x14ac:dyDescent="0.3">
      <c r="A634" s="164">
        <f t="shared" si="10"/>
        <v>629</v>
      </c>
      <c r="B634" s="147" t="s">
        <v>2580</v>
      </c>
      <c r="C634" s="147" t="s">
        <v>67</v>
      </c>
      <c r="D634" s="147" t="s">
        <v>2855</v>
      </c>
      <c r="E634" s="147" t="s">
        <v>2856</v>
      </c>
      <c r="F634" s="147" t="s">
        <v>37</v>
      </c>
      <c r="G634" s="147" t="s">
        <v>981</v>
      </c>
      <c r="H634" s="147" t="s">
        <v>2857</v>
      </c>
      <c r="I634" s="147" t="s">
        <v>2858</v>
      </c>
      <c r="J634" s="147" t="s">
        <v>2859</v>
      </c>
      <c r="K634" s="147" t="s">
        <v>1479</v>
      </c>
      <c r="L634" s="147" t="s">
        <v>2860</v>
      </c>
      <c r="M634" s="147" t="s">
        <v>2861</v>
      </c>
      <c r="N634" s="181">
        <v>351</v>
      </c>
      <c r="O634" s="181">
        <v>286</v>
      </c>
      <c r="P634" s="147">
        <v>0</v>
      </c>
      <c r="Q634" s="147">
        <v>60</v>
      </c>
      <c r="R634" s="147"/>
      <c r="S634" s="153"/>
    </row>
    <row r="635" spans="1:19" s="183" customFormat="1" ht="30" customHeight="1" x14ac:dyDescent="0.3">
      <c r="A635" s="164">
        <f t="shared" si="10"/>
        <v>630</v>
      </c>
      <c r="B635" s="147" t="s">
        <v>2580</v>
      </c>
      <c r="C635" s="147" t="s">
        <v>67</v>
      </c>
      <c r="D635" s="147" t="s">
        <v>2862</v>
      </c>
      <c r="E635" s="147" t="s">
        <v>2863</v>
      </c>
      <c r="F635" s="147" t="s">
        <v>28</v>
      </c>
      <c r="G635" s="147" t="s">
        <v>981</v>
      </c>
      <c r="H635" s="147" t="s">
        <v>2864</v>
      </c>
      <c r="I635" s="147" t="s">
        <v>2865</v>
      </c>
      <c r="J635" s="147" t="s">
        <v>2866</v>
      </c>
      <c r="K635" s="147" t="s">
        <v>344</v>
      </c>
      <c r="L635" s="147" t="s">
        <v>219</v>
      </c>
      <c r="M635" s="147" t="s">
        <v>219</v>
      </c>
      <c r="N635" s="181">
        <v>947</v>
      </c>
      <c r="O635" s="181">
        <v>475</v>
      </c>
      <c r="P635" s="147">
        <v>0</v>
      </c>
      <c r="Q635" s="147">
        <v>40</v>
      </c>
      <c r="R635" s="147" t="s">
        <v>2867</v>
      </c>
      <c r="S635" s="153"/>
    </row>
    <row r="636" spans="1:19" s="183" customFormat="1" ht="30" customHeight="1" x14ac:dyDescent="0.3">
      <c r="A636" s="164">
        <f t="shared" si="10"/>
        <v>631</v>
      </c>
      <c r="B636" s="147" t="s">
        <v>2580</v>
      </c>
      <c r="C636" s="147" t="s">
        <v>67</v>
      </c>
      <c r="D636" s="147" t="s">
        <v>2862</v>
      </c>
      <c r="E636" s="147" t="s">
        <v>2863</v>
      </c>
      <c r="F636" s="147" t="s">
        <v>28</v>
      </c>
      <c r="G636" s="147" t="s">
        <v>981</v>
      </c>
      <c r="H636" s="147" t="s">
        <v>2868</v>
      </c>
      <c r="I636" s="147" t="s">
        <v>2869</v>
      </c>
      <c r="J636" s="147" t="s">
        <v>2870</v>
      </c>
      <c r="K636" s="147" t="s">
        <v>344</v>
      </c>
      <c r="L636" s="147" t="s">
        <v>219</v>
      </c>
      <c r="M636" s="147" t="s">
        <v>219</v>
      </c>
      <c r="N636" s="181">
        <v>700</v>
      </c>
      <c r="O636" s="181">
        <v>700</v>
      </c>
      <c r="P636" s="147">
        <v>0</v>
      </c>
      <c r="Q636" s="147">
        <v>100</v>
      </c>
      <c r="R636" s="147" t="s">
        <v>2867</v>
      </c>
      <c r="S636" s="153"/>
    </row>
    <row r="637" spans="1:19" s="183" customFormat="1" ht="30" customHeight="1" x14ac:dyDescent="0.3">
      <c r="A637" s="164">
        <f t="shared" si="10"/>
        <v>632</v>
      </c>
      <c r="B637" s="147" t="s">
        <v>2580</v>
      </c>
      <c r="C637" s="147" t="s">
        <v>67</v>
      </c>
      <c r="D637" s="147" t="s">
        <v>2862</v>
      </c>
      <c r="E637" s="147" t="s">
        <v>2863</v>
      </c>
      <c r="F637" s="147" t="s">
        <v>28</v>
      </c>
      <c r="G637" s="147" t="s">
        <v>93</v>
      </c>
      <c r="H637" s="147" t="s">
        <v>2871</v>
      </c>
      <c r="I637" s="147" t="s">
        <v>2872</v>
      </c>
      <c r="J637" s="147" t="s">
        <v>2873</v>
      </c>
      <c r="K637" s="147" t="s">
        <v>264</v>
      </c>
      <c r="L637" s="147" t="s">
        <v>219</v>
      </c>
      <c r="M637" s="147" t="s">
        <v>219</v>
      </c>
      <c r="N637" s="181">
        <v>120</v>
      </c>
      <c r="O637" s="181">
        <v>120</v>
      </c>
      <c r="P637" s="147">
        <v>0</v>
      </c>
      <c r="Q637" s="147">
        <v>100</v>
      </c>
      <c r="R637" s="147" t="s">
        <v>2867</v>
      </c>
      <c r="S637" s="153"/>
    </row>
    <row r="638" spans="1:19" s="183" customFormat="1" ht="30" customHeight="1" x14ac:dyDescent="0.3">
      <c r="A638" s="164">
        <f t="shared" si="10"/>
        <v>633</v>
      </c>
      <c r="B638" s="147" t="s">
        <v>2589</v>
      </c>
      <c r="C638" s="215" t="s">
        <v>2876</v>
      </c>
      <c r="D638" s="215" t="s">
        <v>2877</v>
      </c>
      <c r="E638" s="215" t="s">
        <v>2878</v>
      </c>
      <c r="F638" s="215" t="s">
        <v>37</v>
      </c>
      <c r="G638" s="215" t="s">
        <v>221</v>
      </c>
      <c r="H638" s="147" t="s">
        <v>2879</v>
      </c>
      <c r="I638" s="215" t="s">
        <v>2880</v>
      </c>
      <c r="J638" s="148" t="s">
        <v>2881</v>
      </c>
      <c r="K638" s="147" t="s">
        <v>2843</v>
      </c>
      <c r="L638" s="147" t="s">
        <v>2843</v>
      </c>
      <c r="M638" s="147" t="s">
        <v>2882</v>
      </c>
      <c r="N638" s="165">
        <v>6973</v>
      </c>
      <c r="O638" s="165">
        <v>2500</v>
      </c>
      <c r="P638" s="215">
        <v>5</v>
      </c>
      <c r="Q638" s="215">
        <v>60</v>
      </c>
      <c r="R638" s="215"/>
      <c r="S638" s="153"/>
    </row>
    <row r="639" spans="1:19" s="183" customFormat="1" ht="30" customHeight="1" x14ac:dyDescent="0.3">
      <c r="A639" s="164">
        <f t="shared" si="10"/>
        <v>634</v>
      </c>
      <c r="B639" s="147" t="s">
        <v>2589</v>
      </c>
      <c r="C639" s="215" t="s">
        <v>2876</v>
      </c>
      <c r="D639" s="215" t="s">
        <v>2877</v>
      </c>
      <c r="E639" s="215" t="s">
        <v>2878</v>
      </c>
      <c r="F639" s="215" t="s">
        <v>37</v>
      </c>
      <c r="G639" s="215" t="s">
        <v>2883</v>
      </c>
      <c r="H639" s="147" t="s">
        <v>2884</v>
      </c>
      <c r="I639" s="215" t="s">
        <v>2885</v>
      </c>
      <c r="J639" s="148" t="s">
        <v>2886</v>
      </c>
      <c r="K639" s="147" t="s">
        <v>1614</v>
      </c>
      <c r="L639" s="147" t="s">
        <v>2887</v>
      </c>
      <c r="M639" s="147" t="s">
        <v>2888</v>
      </c>
      <c r="N639" s="165">
        <v>1202</v>
      </c>
      <c r="O639" s="165">
        <v>800</v>
      </c>
      <c r="P639" s="215"/>
      <c r="Q639" s="215">
        <v>100</v>
      </c>
      <c r="R639" s="215"/>
      <c r="S639" s="153"/>
    </row>
    <row r="640" spans="1:19" s="183" customFormat="1" ht="30" customHeight="1" x14ac:dyDescent="0.3">
      <c r="A640" s="164">
        <f t="shared" si="10"/>
        <v>635</v>
      </c>
      <c r="B640" s="147" t="s">
        <v>2589</v>
      </c>
      <c r="C640" s="215" t="s">
        <v>2876</v>
      </c>
      <c r="D640" s="215" t="s">
        <v>2889</v>
      </c>
      <c r="E640" s="215" t="s">
        <v>2890</v>
      </c>
      <c r="F640" s="215" t="s">
        <v>28</v>
      </c>
      <c r="G640" s="215" t="s">
        <v>2891</v>
      </c>
      <c r="H640" s="147" t="s">
        <v>2892</v>
      </c>
      <c r="I640" s="215" t="s">
        <v>2893</v>
      </c>
      <c r="J640" s="148" t="s">
        <v>2894</v>
      </c>
      <c r="K640" s="147" t="s">
        <v>2895</v>
      </c>
      <c r="L640" s="147" t="s">
        <v>2895</v>
      </c>
      <c r="M640" s="147" t="s">
        <v>2896</v>
      </c>
      <c r="N640" s="165">
        <v>26365</v>
      </c>
      <c r="O640" s="165">
        <v>1000</v>
      </c>
      <c r="P640" s="215">
        <v>0</v>
      </c>
      <c r="Q640" s="215">
        <v>100</v>
      </c>
      <c r="R640" s="215"/>
      <c r="S640" s="153"/>
    </row>
    <row r="641" spans="1:19" s="183" customFormat="1" ht="30" customHeight="1" x14ac:dyDescent="0.3">
      <c r="A641" s="164">
        <f t="shared" si="10"/>
        <v>636</v>
      </c>
      <c r="B641" s="147" t="s">
        <v>2589</v>
      </c>
      <c r="C641" s="215" t="s">
        <v>2876</v>
      </c>
      <c r="D641" s="215" t="s">
        <v>2889</v>
      </c>
      <c r="E641" s="215" t="s">
        <v>2890</v>
      </c>
      <c r="F641" s="215" t="s">
        <v>28</v>
      </c>
      <c r="G641" s="215" t="s">
        <v>2891</v>
      </c>
      <c r="H641" s="147" t="s">
        <v>2897</v>
      </c>
      <c r="I641" s="215" t="s">
        <v>2898</v>
      </c>
      <c r="J641" s="151" t="s">
        <v>2899</v>
      </c>
      <c r="K641" s="147" t="s">
        <v>2900</v>
      </c>
      <c r="L641" s="147" t="s">
        <v>2900</v>
      </c>
      <c r="M641" s="147" t="s">
        <v>2901</v>
      </c>
      <c r="N641" s="165">
        <v>34810</v>
      </c>
      <c r="O641" s="165">
        <v>3000</v>
      </c>
      <c r="P641" s="215">
        <v>0</v>
      </c>
      <c r="Q641" s="215">
        <v>100</v>
      </c>
      <c r="R641" s="215"/>
      <c r="S641" s="153"/>
    </row>
    <row r="642" spans="1:19" s="183" customFormat="1" ht="30" customHeight="1" x14ac:dyDescent="0.3">
      <c r="A642" s="164">
        <f t="shared" si="10"/>
        <v>637</v>
      </c>
      <c r="B642" s="147" t="s">
        <v>2589</v>
      </c>
      <c r="C642" s="147" t="s">
        <v>1126</v>
      </c>
      <c r="D642" s="147" t="s">
        <v>2904</v>
      </c>
      <c r="E642" s="147" t="s">
        <v>2905</v>
      </c>
      <c r="F642" s="147" t="s">
        <v>28</v>
      </c>
      <c r="G642" s="147" t="s">
        <v>661</v>
      </c>
      <c r="H642" s="147" t="s">
        <v>2906</v>
      </c>
      <c r="I642" s="147" t="s">
        <v>2907</v>
      </c>
      <c r="J642" s="147" t="s">
        <v>2908</v>
      </c>
      <c r="K642" s="147" t="s">
        <v>1217</v>
      </c>
      <c r="L642" s="147" t="s">
        <v>219</v>
      </c>
      <c r="M642" s="147" t="s">
        <v>219</v>
      </c>
      <c r="N642" s="181">
        <v>1400</v>
      </c>
      <c r="O642" s="181">
        <v>1400</v>
      </c>
      <c r="P642" s="147">
        <v>0</v>
      </c>
      <c r="Q642" s="147" t="s">
        <v>219</v>
      </c>
      <c r="R642" s="147"/>
      <c r="S642" s="153"/>
    </row>
    <row r="643" spans="1:19" s="183" customFormat="1" ht="30" customHeight="1" x14ac:dyDescent="0.3">
      <c r="A643" s="164">
        <f t="shared" si="10"/>
        <v>638</v>
      </c>
      <c r="B643" s="147" t="s">
        <v>2589</v>
      </c>
      <c r="C643" s="147" t="s">
        <v>1126</v>
      </c>
      <c r="D643" s="147" t="s">
        <v>2904</v>
      </c>
      <c r="E643" s="147" t="s">
        <v>2905</v>
      </c>
      <c r="F643" s="147" t="s">
        <v>28</v>
      </c>
      <c r="G643" s="147" t="s">
        <v>661</v>
      </c>
      <c r="H643" s="147" t="s">
        <v>2909</v>
      </c>
      <c r="I643" s="147" t="s">
        <v>2910</v>
      </c>
      <c r="J643" s="147" t="s">
        <v>2911</v>
      </c>
      <c r="K643" s="147" t="s">
        <v>1217</v>
      </c>
      <c r="L643" s="147" t="s">
        <v>219</v>
      </c>
      <c r="M643" s="147" t="s">
        <v>219</v>
      </c>
      <c r="N643" s="181">
        <v>1320</v>
      </c>
      <c r="O643" s="181">
        <v>1320</v>
      </c>
      <c r="P643" s="147">
        <v>0</v>
      </c>
      <c r="Q643" s="147" t="s">
        <v>219</v>
      </c>
      <c r="R643" s="147"/>
      <c r="S643" s="153"/>
    </row>
    <row r="644" spans="1:19" s="183" customFormat="1" ht="30" customHeight="1" x14ac:dyDescent="0.3">
      <c r="A644" s="164">
        <f t="shared" si="10"/>
        <v>639</v>
      </c>
      <c r="B644" s="147" t="s">
        <v>2589</v>
      </c>
      <c r="C644" s="147" t="s">
        <v>1126</v>
      </c>
      <c r="D644" s="147" t="s">
        <v>2912</v>
      </c>
      <c r="E644" s="147" t="s">
        <v>2913</v>
      </c>
      <c r="F644" s="147" t="s">
        <v>28</v>
      </c>
      <c r="G644" s="147" t="s">
        <v>661</v>
      </c>
      <c r="H644" s="147" t="s">
        <v>2914</v>
      </c>
      <c r="I644" s="147" t="s">
        <v>2915</v>
      </c>
      <c r="J644" s="147" t="s">
        <v>2916</v>
      </c>
      <c r="K644" s="147" t="s">
        <v>1217</v>
      </c>
      <c r="L644" s="147" t="s">
        <v>219</v>
      </c>
      <c r="M644" s="147" t="s">
        <v>219</v>
      </c>
      <c r="N644" s="181">
        <v>330</v>
      </c>
      <c r="O644" s="181">
        <v>330</v>
      </c>
      <c r="P644" s="147">
        <v>0</v>
      </c>
      <c r="Q644" s="147" t="s">
        <v>219</v>
      </c>
      <c r="R644" s="147"/>
      <c r="S644" s="153"/>
    </row>
    <row r="645" spans="1:19" s="183" customFormat="1" ht="30" customHeight="1" x14ac:dyDescent="0.3">
      <c r="A645" s="164">
        <f t="shared" si="10"/>
        <v>640</v>
      </c>
      <c r="B645" s="147" t="s">
        <v>2589</v>
      </c>
      <c r="C645" s="147" t="s">
        <v>1126</v>
      </c>
      <c r="D645" s="147" t="s">
        <v>2912</v>
      </c>
      <c r="E645" s="147" t="s">
        <v>2913</v>
      </c>
      <c r="F645" s="147" t="s">
        <v>28</v>
      </c>
      <c r="G645" s="147" t="s">
        <v>661</v>
      </c>
      <c r="H645" s="147" t="s">
        <v>2917</v>
      </c>
      <c r="I645" s="147" t="s">
        <v>2918</v>
      </c>
      <c r="J645" s="147" t="s">
        <v>2919</v>
      </c>
      <c r="K645" s="147" t="s">
        <v>264</v>
      </c>
      <c r="L645" s="147" t="s">
        <v>219</v>
      </c>
      <c r="M645" s="147" t="s">
        <v>219</v>
      </c>
      <c r="N645" s="181">
        <v>2800</v>
      </c>
      <c r="O645" s="181">
        <v>2800</v>
      </c>
      <c r="P645" s="147">
        <v>0</v>
      </c>
      <c r="Q645" s="147" t="s">
        <v>219</v>
      </c>
      <c r="R645" s="147"/>
      <c r="S645" s="153"/>
    </row>
    <row r="646" spans="1:19" s="183" customFormat="1" ht="30" customHeight="1" x14ac:dyDescent="0.3">
      <c r="A646" s="164">
        <f t="shared" ref="A646:A709" si="11">ROW()-5</f>
        <v>641</v>
      </c>
      <c r="B646" s="215" t="s">
        <v>2580</v>
      </c>
      <c r="C646" s="215" t="s">
        <v>34</v>
      </c>
      <c r="D646" s="215" t="s">
        <v>2920</v>
      </c>
      <c r="E646" s="215" t="s">
        <v>2921</v>
      </c>
      <c r="F646" s="215" t="s">
        <v>28</v>
      </c>
      <c r="G646" s="215" t="s">
        <v>260</v>
      </c>
      <c r="H646" s="147" t="s">
        <v>2922</v>
      </c>
      <c r="I646" s="215" t="s">
        <v>2923</v>
      </c>
      <c r="J646" s="148" t="s">
        <v>2924</v>
      </c>
      <c r="K646" s="147" t="s">
        <v>42</v>
      </c>
      <c r="L646" s="147" t="s">
        <v>219</v>
      </c>
      <c r="M646" s="147" t="s">
        <v>219</v>
      </c>
      <c r="N646" s="165">
        <v>660</v>
      </c>
      <c r="O646" s="165">
        <v>660</v>
      </c>
      <c r="P646" s="215">
        <v>0</v>
      </c>
      <c r="Q646" s="147" t="s">
        <v>219</v>
      </c>
      <c r="R646" s="215"/>
      <c r="S646" s="153"/>
    </row>
    <row r="647" spans="1:19" s="183" customFormat="1" ht="30" customHeight="1" x14ac:dyDescent="0.3">
      <c r="A647" s="164">
        <f t="shared" si="11"/>
        <v>642</v>
      </c>
      <c r="B647" s="215" t="s">
        <v>2580</v>
      </c>
      <c r="C647" s="215" t="s">
        <v>34</v>
      </c>
      <c r="D647" s="215" t="s">
        <v>2920</v>
      </c>
      <c r="E647" s="215" t="s">
        <v>2921</v>
      </c>
      <c r="F647" s="215" t="s">
        <v>28</v>
      </c>
      <c r="G647" s="215" t="s">
        <v>260</v>
      </c>
      <c r="H647" s="147" t="s">
        <v>2925</v>
      </c>
      <c r="I647" s="215" t="s">
        <v>2640</v>
      </c>
      <c r="J647" s="148" t="s">
        <v>2926</v>
      </c>
      <c r="K647" s="147" t="s">
        <v>42</v>
      </c>
      <c r="L647" s="147" t="s">
        <v>219</v>
      </c>
      <c r="M647" s="147" t="s">
        <v>219</v>
      </c>
      <c r="N647" s="165">
        <v>165</v>
      </c>
      <c r="O647" s="165">
        <v>165</v>
      </c>
      <c r="P647" s="215">
        <v>0</v>
      </c>
      <c r="Q647" s="147" t="s">
        <v>219</v>
      </c>
      <c r="R647" s="215"/>
      <c r="S647" s="153"/>
    </row>
    <row r="648" spans="1:19" s="183" customFormat="1" ht="30" customHeight="1" x14ac:dyDescent="0.3">
      <c r="A648" s="164">
        <f t="shared" si="11"/>
        <v>643</v>
      </c>
      <c r="B648" s="215" t="s">
        <v>2580</v>
      </c>
      <c r="C648" s="147" t="s">
        <v>34</v>
      </c>
      <c r="D648" s="147" t="s">
        <v>2927</v>
      </c>
      <c r="E648" s="147" t="s">
        <v>2928</v>
      </c>
      <c r="F648" s="147" t="s">
        <v>28</v>
      </c>
      <c r="G648" s="147" t="s">
        <v>2929</v>
      </c>
      <c r="H648" s="147" t="s">
        <v>2930</v>
      </c>
      <c r="I648" s="215" t="s">
        <v>2931</v>
      </c>
      <c r="J648" s="151" t="s">
        <v>2932</v>
      </c>
      <c r="K648" s="147" t="s">
        <v>776</v>
      </c>
      <c r="L648" s="147" t="s">
        <v>2933</v>
      </c>
      <c r="M648" s="147" t="s">
        <v>777</v>
      </c>
      <c r="N648" s="165">
        <v>27850</v>
      </c>
      <c r="O648" s="165">
        <v>3200</v>
      </c>
      <c r="P648" s="215">
        <v>0</v>
      </c>
      <c r="Q648" s="215">
        <v>50</v>
      </c>
      <c r="R648" s="215"/>
      <c r="S648" s="153"/>
    </row>
    <row r="649" spans="1:19" s="183" customFormat="1" ht="30" customHeight="1" x14ac:dyDescent="0.3">
      <c r="A649" s="164">
        <f t="shared" si="11"/>
        <v>644</v>
      </c>
      <c r="B649" s="215" t="s">
        <v>2580</v>
      </c>
      <c r="C649" s="147" t="s">
        <v>34</v>
      </c>
      <c r="D649" s="147" t="s">
        <v>2927</v>
      </c>
      <c r="E649" s="147" t="s">
        <v>2928</v>
      </c>
      <c r="F649" s="147" t="s">
        <v>28</v>
      </c>
      <c r="G649" s="215" t="s">
        <v>981</v>
      </c>
      <c r="H649" s="147" t="s">
        <v>2934</v>
      </c>
      <c r="I649" s="215" t="s">
        <v>2935</v>
      </c>
      <c r="J649" s="151" t="s">
        <v>2936</v>
      </c>
      <c r="K649" s="147" t="s">
        <v>671</v>
      </c>
      <c r="L649" s="147" t="s">
        <v>734</v>
      </c>
      <c r="M649" s="147" t="s">
        <v>2937</v>
      </c>
      <c r="N649" s="165">
        <v>330</v>
      </c>
      <c r="O649" s="165">
        <v>330</v>
      </c>
      <c r="P649" s="215">
        <v>0</v>
      </c>
      <c r="Q649" s="215">
        <v>100</v>
      </c>
      <c r="R649" s="215"/>
      <c r="S649" s="153"/>
    </row>
    <row r="650" spans="1:19" s="183" customFormat="1" ht="30" customHeight="1" x14ac:dyDescent="0.3">
      <c r="A650" s="164">
        <f t="shared" si="11"/>
        <v>645</v>
      </c>
      <c r="B650" s="147" t="s">
        <v>2589</v>
      </c>
      <c r="C650" s="215" t="s">
        <v>2938</v>
      </c>
      <c r="D650" s="215" t="s">
        <v>2939</v>
      </c>
      <c r="E650" s="215" t="s">
        <v>2940</v>
      </c>
      <c r="F650" s="215" t="s">
        <v>28</v>
      </c>
      <c r="G650" s="215" t="s">
        <v>2941</v>
      </c>
      <c r="H650" s="147" t="s">
        <v>2942</v>
      </c>
      <c r="I650" s="215" t="s">
        <v>2943</v>
      </c>
      <c r="J650" s="148" t="s">
        <v>2944</v>
      </c>
      <c r="K650" s="147" t="s">
        <v>42</v>
      </c>
      <c r="L650" s="147" t="s">
        <v>539</v>
      </c>
      <c r="M650" s="147" t="s">
        <v>901</v>
      </c>
      <c r="N650" s="165">
        <v>8000</v>
      </c>
      <c r="O650" s="165">
        <v>3000</v>
      </c>
      <c r="P650" s="215">
        <v>0</v>
      </c>
      <c r="Q650" s="215">
        <v>50</v>
      </c>
      <c r="R650" s="215"/>
      <c r="S650" s="153"/>
    </row>
    <row r="651" spans="1:19" s="183" customFormat="1" ht="30" customHeight="1" x14ac:dyDescent="0.3">
      <c r="A651" s="164">
        <f t="shared" si="11"/>
        <v>646</v>
      </c>
      <c r="B651" s="147" t="s">
        <v>2589</v>
      </c>
      <c r="C651" s="215" t="s">
        <v>2938</v>
      </c>
      <c r="D651" s="215" t="s">
        <v>2939</v>
      </c>
      <c r="E651" s="215" t="s">
        <v>2940</v>
      </c>
      <c r="F651" s="215" t="s">
        <v>28</v>
      </c>
      <c r="G651" s="215" t="s">
        <v>2941</v>
      </c>
      <c r="H651" s="147" t="s">
        <v>2945</v>
      </c>
      <c r="I651" s="215" t="s">
        <v>2946</v>
      </c>
      <c r="J651" s="151" t="s">
        <v>2947</v>
      </c>
      <c r="K651" s="147" t="s">
        <v>1217</v>
      </c>
      <c r="L651" s="147" t="s">
        <v>1753</v>
      </c>
      <c r="M651" s="147">
        <v>2026.04</v>
      </c>
      <c r="N651" s="165">
        <v>100</v>
      </c>
      <c r="O651" s="165">
        <v>100</v>
      </c>
      <c r="P651" s="215">
        <v>0</v>
      </c>
      <c r="Q651" s="215">
        <v>100</v>
      </c>
      <c r="R651" s="215"/>
    </row>
    <row r="652" spans="1:19" s="153" customFormat="1" ht="30" customHeight="1" x14ac:dyDescent="0.3">
      <c r="A652" s="164">
        <f t="shared" si="11"/>
        <v>647</v>
      </c>
      <c r="B652" s="215" t="s">
        <v>2948</v>
      </c>
      <c r="C652" s="215" t="s">
        <v>2949</v>
      </c>
      <c r="D652" s="215" t="s">
        <v>2950</v>
      </c>
      <c r="E652" s="215" t="s">
        <v>2951</v>
      </c>
      <c r="F652" s="215" t="s">
        <v>37</v>
      </c>
      <c r="G652" s="215" t="s">
        <v>93</v>
      </c>
      <c r="H652" s="215" t="s">
        <v>2952</v>
      </c>
      <c r="I652" s="215" t="s">
        <v>2953</v>
      </c>
      <c r="J652" s="148" t="s">
        <v>2954</v>
      </c>
      <c r="K652" s="147" t="s">
        <v>90</v>
      </c>
      <c r="L652" s="147"/>
      <c r="M652" s="147"/>
      <c r="N652" s="165">
        <v>720</v>
      </c>
      <c r="O652" s="165">
        <v>700</v>
      </c>
      <c r="P652" s="149"/>
      <c r="Q652" s="149">
        <v>80</v>
      </c>
      <c r="R652" s="215"/>
    </row>
    <row r="653" spans="1:19" s="153" customFormat="1" ht="30" customHeight="1" x14ac:dyDescent="0.3">
      <c r="A653" s="164">
        <f t="shared" si="11"/>
        <v>648</v>
      </c>
      <c r="B653" s="164" t="s">
        <v>2948</v>
      </c>
      <c r="C653" s="164" t="s">
        <v>749</v>
      </c>
      <c r="D653" s="164" t="s">
        <v>2955</v>
      </c>
      <c r="E653" s="164" t="s">
        <v>2956</v>
      </c>
      <c r="F653" s="164" t="s">
        <v>28</v>
      </c>
      <c r="G653" s="168" t="s">
        <v>1844</v>
      </c>
      <c r="H653" s="168" t="s">
        <v>2957</v>
      </c>
      <c r="I653" s="164" t="s">
        <v>2958</v>
      </c>
      <c r="J653" s="164" t="s">
        <v>2959</v>
      </c>
      <c r="K653" s="168" t="s">
        <v>2960</v>
      </c>
      <c r="L653" s="168"/>
      <c r="M653" s="168"/>
      <c r="N653" s="169">
        <v>9320</v>
      </c>
      <c r="O653" s="169">
        <v>7200</v>
      </c>
      <c r="P653" s="171"/>
      <c r="Q653" s="171">
        <v>20</v>
      </c>
      <c r="R653" s="164"/>
    </row>
    <row r="654" spans="1:19" s="153" customFormat="1" ht="30" customHeight="1" x14ac:dyDescent="0.3">
      <c r="A654" s="164">
        <f t="shared" si="11"/>
        <v>649</v>
      </c>
      <c r="B654" s="215" t="s">
        <v>2948</v>
      </c>
      <c r="C654" s="215" t="s">
        <v>749</v>
      </c>
      <c r="D654" s="215" t="s">
        <v>2955</v>
      </c>
      <c r="E654" s="215" t="s">
        <v>2956</v>
      </c>
      <c r="F654" s="215" t="s">
        <v>28</v>
      </c>
      <c r="G654" s="215" t="s">
        <v>1844</v>
      </c>
      <c r="H654" s="147" t="s">
        <v>2961</v>
      </c>
      <c r="I654" s="215" t="s">
        <v>2962</v>
      </c>
      <c r="J654" s="215" t="s">
        <v>2963</v>
      </c>
      <c r="K654" s="147" t="s">
        <v>2964</v>
      </c>
      <c r="L654" s="147"/>
      <c r="M654" s="147"/>
      <c r="N654" s="165">
        <v>3800</v>
      </c>
      <c r="O654" s="165">
        <v>2800</v>
      </c>
      <c r="P654" s="149"/>
      <c r="Q654" s="149">
        <v>10</v>
      </c>
      <c r="R654" s="215"/>
    </row>
    <row r="655" spans="1:19" s="153" customFormat="1" ht="30" customHeight="1" x14ac:dyDescent="0.3">
      <c r="A655" s="164">
        <f t="shared" si="11"/>
        <v>650</v>
      </c>
      <c r="B655" s="215" t="s">
        <v>2948</v>
      </c>
      <c r="C655" s="215" t="s">
        <v>749</v>
      </c>
      <c r="D655" s="215" t="s">
        <v>2965</v>
      </c>
      <c r="E655" s="215" t="s">
        <v>2966</v>
      </c>
      <c r="F655" s="215" t="s">
        <v>28</v>
      </c>
      <c r="G655" s="215" t="s">
        <v>1844</v>
      </c>
      <c r="H655" s="147" t="s">
        <v>2967</v>
      </c>
      <c r="I655" s="215" t="s">
        <v>2968</v>
      </c>
      <c r="J655" s="215" t="s">
        <v>2969</v>
      </c>
      <c r="K655" s="147" t="s">
        <v>2970</v>
      </c>
      <c r="L655" s="147"/>
      <c r="M655" s="147"/>
      <c r="N655" s="165">
        <v>24300</v>
      </c>
      <c r="O655" s="165">
        <v>2900</v>
      </c>
      <c r="P655" s="149"/>
      <c r="Q655" s="149">
        <v>20</v>
      </c>
      <c r="R655" s="215"/>
    </row>
    <row r="656" spans="1:19" s="153" customFormat="1" ht="30" customHeight="1" x14ac:dyDescent="0.3">
      <c r="A656" s="164">
        <f t="shared" si="11"/>
        <v>651</v>
      </c>
      <c r="B656" s="215" t="s">
        <v>2948</v>
      </c>
      <c r="C656" s="215" t="s">
        <v>2971</v>
      </c>
      <c r="D656" s="215" t="s">
        <v>2972</v>
      </c>
      <c r="E656" s="215" t="s">
        <v>2973</v>
      </c>
      <c r="F656" s="215" t="s">
        <v>28</v>
      </c>
      <c r="G656" s="215" t="s">
        <v>971</v>
      </c>
      <c r="H656" s="215" t="s">
        <v>2974</v>
      </c>
      <c r="I656" s="215" t="s">
        <v>2975</v>
      </c>
      <c r="J656" s="215" t="s">
        <v>2976</v>
      </c>
      <c r="K656" s="147" t="s">
        <v>264</v>
      </c>
      <c r="L656" s="147" t="s">
        <v>1773</v>
      </c>
      <c r="M656" s="147" t="s">
        <v>1260</v>
      </c>
      <c r="N656" s="165">
        <v>265</v>
      </c>
      <c r="O656" s="165">
        <v>265</v>
      </c>
      <c r="P656" s="149"/>
      <c r="Q656" s="149">
        <v>100</v>
      </c>
      <c r="R656" s="215"/>
    </row>
    <row r="657" spans="1:18" s="153" customFormat="1" ht="30" customHeight="1" x14ac:dyDescent="0.3">
      <c r="A657" s="164">
        <f t="shared" si="11"/>
        <v>652</v>
      </c>
      <c r="B657" s="215" t="s">
        <v>2977</v>
      </c>
      <c r="C657" s="215" t="s">
        <v>2971</v>
      </c>
      <c r="D657" s="215" t="s">
        <v>2978</v>
      </c>
      <c r="E657" s="215" t="s">
        <v>2979</v>
      </c>
      <c r="F657" s="215" t="s">
        <v>28</v>
      </c>
      <c r="G657" s="215" t="s">
        <v>971</v>
      </c>
      <c r="H657" s="215" t="s">
        <v>2980</v>
      </c>
      <c r="I657" s="215" t="s">
        <v>2981</v>
      </c>
      <c r="J657" s="148" t="s">
        <v>2982</v>
      </c>
      <c r="K657" s="147" t="s">
        <v>1217</v>
      </c>
      <c r="L657" s="147" t="s">
        <v>526</v>
      </c>
      <c r="M657" s="147" t="s">
        <v>2983</v>
      </c>
      <c r="N657" s="165">
        <v>100</v>
      </c>
      <c r="O657" s="165">
        <v>100</v>
      </c>
      <c r="P657" s="149"/>
      <c r="Q657" s="149">
        <v>100</v>
      </c>
      <c r="R657" s="146"/>
    </row>
    <row r="658" spans="1:18" s="153" customFormat="1" ht="30" customHeight="1" x14ac:dyDescent="0.3">
      <c r="A658" s="164">
        <f t="shared" si="11"/>
        <v>653</v>
      </c>
      <c r="B658" s="164" t="s">
        <v>2948</v>
      </c>
      <c r="C658" s="164" t="s">
        <v>2971</v>
      </c>
      <c r="D658" s="164" t="s">
        <v>2984</v>
      </c>
      <c r="E658" s="164" t="s">
        <v>2985</v>
      </c>
      <c r="F658" s="164" t="s">
        <v>28</v>
      </c>
      <c r="G658" s="164" t="s">
        <v>2986</v>
      </c>
      <c r="H658" s="164" t="s">
        <v>2987</v>
      </c>
      <c r="I658" s="164" t="s">
        <v>2988</v>
      </c>
      <c r="J658" s="164" t="s">
        <v>2989</v>
      </c>
      <c r="K658" s="168" t="s">
        <v>277</v>
      </c>
      <c r="L658" s="147" t="s">
        <v>539</v>
      </c>
      <c r="M658" s="147" t="s">
        <v>858</v>
      </c>
      <c r="N658" s="169">
        <v>1200</v>
      </c>
      <c r="O658" s="169">
        <v>200</v>
      </c>
      <c r="P658" s="171"/>
      <c r="Q658" s="171">
        <v>100</v>
      </c>
      <c r="R658" s="164"/>
    </row>
    <row r="659" spans="1:18" s="153" customFormat="1" ht="30" customHeight="1" x14ac:dyDescent="0.3">
      <c r="A659" s="164">
        <f t="shared" si="11"/>
        <v>654</v>
      </c>
      <c r="B659" s="164" t="s">
        <v>2948</v>
      </c>
      <c r="C659" s="164" t="s">
        <v>2971</v>
      </c>
      <c r="D659" s="164" t="s">
        <v>2984</v>
      </c>
      <c r="E659" s="164" t="s">
        <v>2985</v>
      </c>
      <c r="F659" s="164" t="s">
        <v>28</v>
      </c>
      <c r="G659" s="164" t="s">
        <v>908</v>
      </c>
      <c r="H659" s="164" t="s">
        <v>2990</v>
      </c>
      <c r="I659" s="164" t="s">
        <v>2991</v>
      </c>
      <c r="J659" s="164" t="s">
        <v>2992</v>
      </c>
      <c r="K659" s="168" t="s">
        <v>277</v>
      </c>
      <c r="L659" s="147" t="s">
        <v>539</v>
      </c>
      <c r="M659" s="147" t="s">
        <v>858</v>
      </c>
      <c r="N659" s="169">
        <v>130</v>
      </c>
      <c r="O659" s="169">
        <v>130</v>
      </c>
      <c r="P659" s="171"/>
      <c r="Q659" s="171">
        <v>100</v>
      </c>
      <c r="R659" s="164"/>
    </row>
    <row r="660" spans="1:18" s="153" customFormat="1" ht="30" customHeight="1" x14ac:dyDescent="0.3">
      <c r="A660" s="164">
        <f t="shared" si="11"/>
        <v>655</v>
      </c>
      <c r="B660" s="164" t="s">
        <v>2948</v>
      </c>
      <c r="C660" s="164" t="s">
        <v>2971</v>
      </c>
      <c r="D660" s="164" t="s">
        <v>2993</v>
      </c>
      <c r="E660" s="164" t="s">
        <v>2994</v>
      </c>
      <c r="F660" s="164" t="s">
        <v>28</v>
      </c>
      <c r="G660" s="164" t="s">
        <v>2986</v>
      </c>
      <c r="H660" s="215" t="s">
        <v>2995</v>
      </c>
      <c r="I660" s="164" t="s">
        <v>2996</v>
      </c>
      <c r="J660" s="215" t="s">
        <v>2997</v>
      </c>
      <c r="K660" s="147" t="s">
        <v>344</v>
      </c>
      <c r="L660" s="147" t="s">
        <v>1773</v>
      </c>
      <c r="M660" s="147" t="s">
        <v>1828</v>
      </c>
      <c r="N660" s="165">
        <v>340</v>
      </c>
      <c r="O660" s="165">
        <v>340</v>
      </c>
      <c r="P660" s="149"/>
      <c r="Q660" s="149">
        <v>100</v>
      </c>
      <c r="R660" s="215"/>
    </row>
    <row r="661" spans="1:18" s="153" customFormat="1" ht="30" customHeight="1" x14ac:dyDescent="0.3">
      <c r="A661" s="164">
        <f t="shared" si="11"/>
        <v>656</v>
      </c>
      <c r="B661" s="164" t="s">
        <v>2948</v>
      </c>
      <c r="C661" s="164" t="s">
        <v>2971</v>
      </c>
      <c r="D661" s="164" t="s">
        <v>2993</v>
      </c>
      <c r="E661" s="164" t="s">
        <v>2994</v>
      </c>
      <c r="F661" s="164" t="s">
        <v>28</v>
      </c>
      <c r="G661" s="164" t="s">
        <v>971</v>
      </c>
      <c r="H661" s="215" t="s">
        <v>2998</v>
      </c>
      <c r="I661" s="215" t="s">
        <v>2999</v>
      </c>
      <c r="J661" s="215" t="s">
        <v>2997</v>
      </c>
      <c r="K661" s="147" t="s">
        <v>352</v>
      </c>
      <c r="L661" s="147" t="s">
        <v>1260</v>
      </c>
      <c r="M661" s="147" t="s">
        <v>901</v>
      </c>
      <c r="N661" s="165">
        <v>8000</v>
      </c>
      <c r="O661" s="165">
        <v>2000</v>
      </c>
      <c r="P661" s="149"/>
      <c r="Q661" s="149">
        <v>30</v>
      </c>
      <c r="R661" s="215"/>
    </row>
    <row r="662" spans="1:18" s="153" customFormat="1" ht="30" customHeight="1" x14ac:dyDescent="0.3">
      <c r="A662" s="164">
        <f t="shared" si="11"/>
        <v>657</v>
      </c>
      <c r="B662" s="215" t="s">
        <v>2948</v>
      </c>
      <c r="C662" s="215" t="s">
        <v>2971</v>
      </c>
      <c r="D662" s="215" t="s">
        <v>3000</v>
      </c>
      <c r="E662" s="215" t="s">
        <v>3001</v>
      </c>
      <c r="F662" s="215" t="s">
        <v>28</v>
      </c>
      <c r="G662" s="215" t="s">
        <v>981</v>
      </c>
      <c r="H662" s="215" t="s">
        <v>3002</v>
      </c>
      <c r="I662" s="215" t="s">
        <v>3003</v>
      </c>
      <c r="J662" s="151" t="s">
        <v>3004</v>
      </c>
      <c r="K662" s="147" t="s">
        <v>264</v>
      </c>
      <c r="L662" s="147" t="s">
        <v>539</v>
      </c>
      <c r="M662" s="147" t="s">
        <v>1260</v>
      </c>
      <c r="N662" s="165">
        <v>200</v>
      </c>
      <c r="O662" s="165">
        <v>200</v>
      </c>
      <c r="P662" s="149"/>
      <c r="Q662" s="149">
        <v>100</v>
      </c>
      <c r="R662" s="215"/>
    </row>
    <row r="663" spans="1:18" s="153" customFormat="1" ht="30" customHeight="1" x14ac:dyDescent="0.3">
      <c r="A663" s="164">
        <f t="shared" si="11"/>
        <v>658</v>
      </c>
      <c r="B663" s="164" t="s">
        <v>2948</v>
      </c>
      <c r="C663" s="164" t="s">
        <v>2971</v>
      </c>
      <c r="D663" s="164" t="s">
        <v>3000</v>
      </c>
      <c r="E663" s="164" t="s">
        <v>3001</v>
      </c>
      <c r="F663" s="164" t="s">
        <v>28</v>
      </c>
      <c r="G663" s="164" t="s">
        <v>981</v>
      </c>
      <c r="H663" s="164" t="s">
        <v>3005</v>
      </c>
      <c r="I663" s="164" t="s">
        <v>3003</v>
      </c>
      <c r="J663" s="177" t="s">
        <v>3006</v>
      </c>
      <c r="K663" s="168" t="s">
        <v>73</v>
      </c>
      <c r="L663" s="168" t="s">
        <v>1762</v>
      </c>
      <c r="M663" s="168" t="s">
        <v>901</v>
      </c>
      <c r="N663" s="169">
        <v>1838</v>
      </c>
      <c r="O663" s="169">
        <v>1838</v>
      </c>
      <c r="P663" s="171"/>
      <c r="Q663" s="171">
        <v>30</v>
      </c>
      <c r="R663" s="164"/>
    </row>
    <row r="664" spans="1:18" s="153" customFormat="1" ht="30" customHeight="1" x14ac:dyDescent="0.3">
      <c r="A664" s="164">
        <f t="shared" si="11"/>
        <v>659</v>
      </c>
      <c r="B664" s="164" t="s">
        <v>2948</v>
      </c>
      <c r="C664" s="215" t="s">
        <v>2971</v>
      </c>
      <c r="D664" s="215" t="s">
        <v>3007</v>
      </c>
      <c r="E664" s="215" t="s">
        <v>3008</v>
      </c>
      <c r="F664" s="215" t="s">
        <v>28</v>
      </c>
      <c r="G664" s="215" t="s">
        <v>981</v>
      </c>
      <c r="H664" s="215" t="s">
        <v>3009</v>
      </c>
      <c r="I664" s="164" t="s">
        <v>3003</v>
      </c>
      <c r="J664" s="196" t="s">
        <v>8182</v>
      </c>
      <c r="K664" s="147" t="s">
        <v>264</v>
      </c>
      <c r="L664" s="147" t="s">
        <v>1773</v>
      </c>
      <c r="M664" s="147" t="s">
        <v>1260</v>
      </c>
      <c r="N664" s="165">
        <v>600</v>
      </c>
      <c r="O664" s="165">
        <v>600</v>
      </c>
      <c r="P664" s="149"/>
      <c r="Q664" s="149">
        <v>100</v>
      </c>
      <c r="R664" s="215"/>
    </row>
    <row r="665" spans="1:18" s="153" customFormat="1" ht="30" customHeight="1" x14ac:dyDescent="0.3">
      <c r="A665" s="164">
        <f t="shared" si="11"/>
        <v>660</v>
      </c>
      <c r="B665" s="164" t="s">
        <v>2948</v>
      </c>
      <c r="C665" s="215" t="s">
        <v>2971</v>
      </c>
      <c r="D665" s="215" t="s">
        <v>3010</v>
      </c>
      <c r="E665" s="215" t="s">
        <v>3011</v>
      </c>
      <c r="F665" s="215" t="s">
        <v>28</v>
      </c>
      <c r="G665" s="215" t="s">
        <v>981</v>
      </c>
      <c r="H665" s="147" t="s">
        <v>3012</v>
      </c>
      <c r="I665" s="164" t="s">
        <v>3003</v>
      </c>
      <c r="J665" s="151" t="s">
        <v>8183</v>
      </c>
      <c r="K665" s="147" t="s">
        <v>264</v>
      </c>
      <c r="L665" s="147" t="s">
        <v>1773</v>
      </c>
      <c r="M665" s="147" t="s">
        <v>1260</v>
      </c>
      <c r="N665" s="165">
        <v>350</v>
      </c>
      <c r="O665" s="165">
        <v>350</v>
      </c>
      <c r="P665" s="149"/>
      <c r="Q665" s="149">
        <v>100</v>
      </c>
      <c r="R665" s="215"/>
    </row>
    <row r="666" spans="1:18" s="153" customFormat="1" ht="30" customHeight="1" x14ac:dyDescent="0.3">
      <c r="A666" s="164">
        <f t="shared" si="11"/>
        <v>661</v>
      </c>
      <c r="B666" s="164" t="s">
        <v>2948</v>
      </c>
      <c r="C666" s="215" t="s">
        <v>1791</v>
      </c>
      <c r="D666" s="215" t="s">
        <v>3013</v>
      </c>
      <c r="E666" s="215" t="s">
        <v>3014</v>
      </c>
      <c r="F666" s="215" t="s">
        <v>28</v>
      </c>
      <c r="G666" s="215" t="s">
        <v>1604</v>
      </c>
      <c r="H666" s="215" t="s">
        <v>3015</v>
      </c>
      <c r="I666" s="164" t="s">
        <v>3016</v>
      </c>
      <c r="J666" s="215" t="s">
        <v>3017</v>
      </c>
      <c r="K666" s="147" t="s">
        <v>42</v>
      </c>
      <c r="L666" s="147"/>
      <c r="M666" s="147"/>
      <c r="N666" s="165">
        <v>185</v>
      </c>
      <c r="O666" s="165">
        <v>185</v>
      </c>
      <c r="P666" s="149"/>
      <c r="Q666" s="149">
        <v>100</v>
      </c>
      <c r="R666" s="215"/>
    </row>
    <row r="667" spans="1:18" s="153" customFormat="1" ht="30" customHeight="1" x14ac:dyDescent="0.3">
      <c r="A667" s="164">
        <f t="shared" si="11"/>
        <v>662</v>
      </c>
      <c r="B667" s="164" t="s">
        <v>2948</v>
      </c>
      <c r="C667" s="215" t="s">
        <v>3018</v>
      </c>
      <c r="D667" s="215" t="s">
        <v>3019</v>
      </c>
      <c r="E667" s="215" t="s">
        <v>3020</v>
      </c>
      <c r="F667" s="215" t="s">
        <v>28</v>
      </c>
      <c r="G667" s="215" t="s">
        <v>1047</v>
      </c>
      <c r="H667" s="147" t="s">
        <v>3021</v>
      </c>
      <c r="I667" s="168" t="s">
        <v>3022</v>
      </c>
      <c r="J667" s="148" t="s">
        <v>3023</v>
      </c>
      <c r="K667" s="147" t="s">
        <v>73</v>
      </c>
      <c r="L667" s="147" t="s">
        <v>219</v>
      </c>
      <c r="M667" s="147" t="s">
        <v>219</v>
      </c>
      <c r="N667" s="165">
        <v>3550</v>
      </c>
      <c r="O667" s="165">
        <v>1000</v>
      </c>
      <c r="P667" s="149"/>
      <c r="Q667" s="149">
        <v>25</v>
      </c>
      <c r="R667" s="215"/>
    </row>
    <row r="668" spans="1:18" s="153" customFormat="1" ht="30" customHeight="1" x14ac:dyDescent="0.3">
      <c r="A668" s="164">
        <f t="shared" si="11"/>
        <v>663</v>
      </c>
      <c r="B668" s="164" t="s">
        <v>2948</v>
      </c>
      <c r="C668" s="215" t="s">
        <v>3024</v>
      </c>
      <c r="D668" s="215" t="s">
        <v>3025</v>
      </c>
      <c r="E668" s="215" t="s">
        <v>3026</v>
      </c>
      <c r="F668" s="215" t="s">
        <v>28</v>
      </c>
      <c r="G668" s="215" t="s">
        <v>3027</v>
      </c>
      <c r="H668" s="147" t="s">
        <v>3028</v>
      </c>
      <c r="I668" s="164" t="s">
        <v>3029</v>
      </c>
      <c r="J668" s="148" t="s">
        <v>3030</v>
      </c>
      <c r="K668" s="147" t="s">
        <v>264</v>
      </c>
      <c r="L668" s="147" t="s">
        <v>219</v>
      </c>
      <c r="M668" s="147" t="s">
        <v>219</v>
      </c>
      <c r="N668" s="165">
        <v>500</v>
      </c>
      <c r="O668" s="165">
        <v>500</v>
      </c>
      <c r="P668" s="149"/>
      <c r="Q668" s="149">
        <v>100</v>
      </c>
      <c r="R668" s="215"/>
    </row>
    <row r="669" spans="1:18" s="153" customFormat="1" ht="30" customHeight="1" x14ac:dyDescent="0.3">
      <c r="A669" s="164">
        <f t="shared" si="11"/>
        <v>664</v>
      </c>
      <c r="B669" s="164" t="s">
        <v>2948</v>
      </c>
      <c r="C669" s="215" t="s">
        <v>3024</v>
      </c>
      <c r="D669" s="215" t="s">
        <v>3025</v>
      </c>
      <c r="E669" s="215" t="s">
        <v>3026</v>
      </c>
      <c r="F669" s="215" t="s">
        <v>28</v>
      </c>
      <c r="G669" s="215" t="s">
        <v>3027</v>
      </c>
      <c r="H669" s="147" t="s">
        <v>3031</v>
      </c>
      <c r="I669" s="164" t="s">
        <v>3032</v>
      </c>
      <c r="J669" s="215" t="s">
        <v>3033</v>
      </c>
      <c r="K669" s="147" t="s">
        <v>264</v>
      </c>
      <c r="L669" s="147" t="s">
        <v>219</v>
      </c>
      <c r="M669" s="147" t="s">
        <v>219</v>
      </c>
      <c r="N669" s="165">
        <v>120</v>
      </c>
      <c r="O669" s="165">
        <v>120</v>
      </c>
      <c r="P669" s="149"/>
      <c r="Q669" s="149">
        <v>100</v>
      </c>
      <c r="R669" s="215"/>
    </row>
    <row r="670" spans="1:18" s="153" customFormat="1" ht="30" customHeight="1" x14ac:dyDescent="0.3">
      <c r="A670" s="164">
        <f t="shared" si="11"/>
        <v>665</v>
      </c>
      <c r="B670" s="164" t="s">
        <v>2948</v>
      </c>
      <c r="C670" s="215" t="s">
        <v>3024</v>
      </c>
      <c r="D670" s="215" t="s">
        <v>3025</v>
      </c>
      <c r="E670" s="215" t="s">
        <v>3026</v>
      </c>
      <c r="F670" s="215" t="s">
        <v>28</v>
      </c>
      <c r="G670" s="215" t="s">
        <v>3027</v>
      </c>
      <c r="H670" s="147" t="s">
        <v>3034</v>
      </c>
      <c r="I670" s="164" t="s">
        <v>3035</v>
      </c>
      <c r="J670" s="215" t="s">
        <v>3036</v>
      </c>
      <c r="K670" s="147" t="s">
        <v>264</v>
      </c>
      <c r="L670" s="147" t="s">
        <v>219</v>
      </c>
      <c r="M670" s="147" t="s">
        <v>219</v>
      </c>
      <c r="N670" s="165">
        <v>200</v>
      </c>
      <c r="O670" s="165">
        <v>200</v>
      </c>
      <c r="P670" s="149"/>
      <c r="Q670" s="149">
        <v>100</v>
      </c>
      <c r="R670" s="215"/>
    </row>
    <row r="671" spans="1:18" s="153" customFormat="1" ht="30" customHeight="1" x14ac:dyDescent="0.3">
      <c r="A671" s="164">
        <f t="shared" si="11"/>
        <v>666</v>
      </c>
      <c r="B671" s="164" t="s">
        <v>2948</v>
      </c>
      <c r="C671" s="164" t="s">
        <v>3024</v>
      </c>
      <c r="D671" s="164" t="s">
        <v>3037</v>
      </c>
      <c r="E671" s="164" t="s">
        <v>3038</v>
      </c>
      <c r="F671" s="164" t="s">
        <v>28</v>
      </c>
      <c r="G671" s="164" t="s">
        <v>93</v>
      </c>
      <c r="H671" s="164" t="s">
        <v>3039</v>
      </c>
      <c r="I671" s="164" t="s">
        <v>3040</v>
      </c>
      <c r="J671" s="164" t="s">
        <v>3041</v>
      </c>
      <c r="K671" s="168" t="s">
        <v>344</v>
      </c>
      <c r="L671" s="168" t="s">
        <v>526</v>
      </c>
      <c r="M671" s="168" t="s">
        <v>539</v>
      </c>
      <c r="N671" s="169">
        <v>100</v>
      </c>
      <c r="O671" s="169">
        <v>100</v>
      </c>
      <c r="P671" s="171"/>
      <c r="Q671" s="171">
        <v>100</v>
      </c>
      <c r="R671" s="164"/>
    </row>
    <row r="672" spans="1:18" s="153" customFormat="1" ht="30" customHeight="1" x14ac:dyDescent="0.3">
      <c r="A672" s="164">
        <f t="shared" si="11"/>
        <v>667</v>
      </c>
      <c r="B672" s="164" t="s">
        <v>2948</v>
      </c>
      <c r="C672" s="215" t="s">
        <v>3024</v>
      </c>
      <c r="D672" s="215" t="s">
        <v>3042</v>
      </c>
      <c r="E672" s="215" t="s">
        <v>3043</v>
      </c>
      <c r="F672" s="215" t="s">
        <v>37</v>
      </c>
      <c r="G672" s="215" t="s">
        <v>221</v>
      </c>
      <c r="H672" s="215" t="s">
        <v>3044</v>
      </c>
      <c r="I672" s="164" t="s">
        <v>3045</v>
      </c>
      <c r="J672" s="148" t="s">
        <v>3046</v>
      </c>
      <c r="K672" s="147" t="s">
        <v>1217</v>
      </c>
      <c r="L672" s="147" t="s">
        <v>3047</v>
      </c>
      <c r="M672" s="147" t="s">
        <v>3048</v>
      </c>
      <c r="N672" s="165">
        <v>12580</v>
      </c>
      <c r="O672" s="165">
        <v>8700</v>
      </c>
      <c r="P672" s="149">
        <v>12</v>
      </c>
      <c r="Q672" s="149">
        <v>50</v>
      </c>
      <c r="R672" s="215"/>
    </row>
    <row r="673" spans="1:19" s="153" customFormat="1" ht="30" customHeight="1" x14ac:dyDescent="0.3">
      <c r="A673" s="164">
        <f t="shared" si="11"/>
        <v>668</v>
      </c>
      <c r="B673" s="164" t="s">
        <v>2948</v>
      </c>
      <c r="C673" s="215" t="s">
        <v>3024</v>
      </c>
      <c r="D673" s="215" t="s">
        <v>3042</v>
      </c>
      <c r="E673" s="215" t="s">
        <v>3043</v>
      </c>
      <c r="F673" s="215" t="s">
        <v>37</v>
      </c>
      <c r="G673" s="215" t="s">
        <v>221</v>
      </c>
      <c r="H673" s="215" t="s">
        <v>3049</v>
      </c>
      <c r="I673" s="215" t="s">
        <v>3050</v>
      </c>
      <c r="J673" s="151" t="s">
        <v>3051</v>
      </c>
      <c r="K673" s="147" t="s">
        <v>1217</v>
      </c>
      <c r="L673" s="147" t="s">
        <v>3052</v>
      </c>
      <c r="M673" s="147" t="s">
        <v>3053</v>
      </c>
      <c r="N673" s="165">
        <v>1274</v>
      </c>
      <c r="O673" s="165">
        <v>310</v>
      </c>
      <c r="P673" s="149">
        <v>75</v>
      </c>
      <c r="Q673" s="149">
        <v>100</v>
      </c>
      <c r="R673" s="215"/>
    </row>
    <row r="674" spans="1:19" s="153" customFormat="1" ht="30" customHeight="1" x14ac:dyDescent="0.3">
      <c r="A674" s="164">
        <f t="shared" si="11"/>
        <v>669</v>
      </c>
      <c r="B674" s="164" t="s">
        <v>2948</v>
      </c>
      <c r="C674" s="215" t="s">
        <v>3024</v>
      </c>
      <c r="D674" s="215" t="s">
        <v>3054</v>
      </c>
      <c r="E674" s="215" t="s">
        <v>3055</v>
      </c>
      <c r="F674" s="215" t="s">
        <v>37</v>
      </c>
      <c r="G674" s="215" t="s">
        <v>971</v>
      </c>
      <c r="H674" s="215" t="s">
        <v>3056</v>
      </c>
      <c r="I674" s="215" t="s">
        <v>3057</v>
      </c>
      <c r="J674" s="151" t="s">
        <v>3058</v>
      </c>
      <c r="K674" s="147" t="s">
        <v>288</v>
      </c>
      <c r="L674" s="147" t="s">
        <v>3059</v>
      </c>
      <c r="M674" s="147" t="s">
        <v>3060</v>
      </c>
      <c r="N674" s="165">
        <v>22865</v>
      </c>
      <c r="O674" s="165">
        <v>10000</v>
      </c>
      <c r="P674" s="149"/>
      <c r="Q674" s="149">
        <v>50</v>
      </c>
      <c r="R674" s="215"/>
    </row>
    <row r="675" spans="1:19" s="153" customFormat="1" ht="30" customHeight="1" x14ac:dyDescent="0.3">
      <c r="A675" s="164">
        <f t="shared" si="11"/>
        <v>670</v>
      </c>
      <c r="B675" s="164" t="s">
        <v>2948</v>
      </c>
      <c r="C675" s="215" t="s">
        <v>3024</v>
      </c>
      <c r="D675" s="215" t="s">
        <v>3054</v>
      </c>
      <c r="E675" s="215" t="s">
        <v>3055</v>
      </c>
      <c r="F675" s="215" t="s">
        <v>37</v>
      </c>
      <c r="G675" s="215" t="s">
        <v>221</v>
      </c>
      <c r="H675" s="215" t="s">
        <v>3061</v>
      </c>
      <c r="I675" s="215" t="s">
        <v>3062</v>
      </c>
      <c r="J675" s="151" t="s">
        <v>3063</v>
      </c>
      <c r="K675" s="147" t="s">
        <v>317</v>
      </c>
      <c r="L675" s="147" t="s">
        <v>3064</v>
      </c>
      <c r="M675" s="147" t="s">
        <v>3065</v>
      </c>
      <c r="N675" s="165">
        <v>19700</v>
      </c>
      <c r="O675" s="165">
        <v>10000</v>
      </c>
      <c r="P675" s="149"/>
      <c r="Q675" s="149">
        <v>50</v>
      </c>
      <c r="R675" s="215"/>
    </row>
    <row r="676" spans="1:19" s="153" customFormat="1" ht="47.25" customHeight="1" x14ac:dyDescent="0.3">
      <c r="A676" s="164">
        <f t="shared" si="11"/>
        <v>671</v>
      </c>
      <c r="B676" s="215" t="s">
        <v>2948</v>
      </c>
      <c r="C676" s="215" t="s">
        <v>3024</v>
      </c>
      <c r="D676" s="215" t="s">
        <v>3066</v>
      </c>
      <c r="E676" s="215" t="s">
        <v>3067</v>
      </c>
      <c r="F676" s="215" t="s">
        <v>37</v>
      </c>
      <c r="G676" s="215" t="s">
        <v>221</v>
      </c>
      <c r="H676" s="215" t="s">
        <v>3068</v>
      </c>
      <c r="I676" s="215" t="s">
        <v>3069</v>
      </c>
      <c r="J676" s="151" t="s">
        <v>3070</v>
      </c>
      <c r="K676" s="147" t="s">
        <v>1217</v>
      </c>
      <c r="L676" s="147" t="s">
        <v>1753</v>
      </c>
      <c r="M676" s="147" t="s">
        <v>1762</v>
      </c>
      <c r="N676" s="165">
        <v>640</v>
      </c>
      <c r="O676" s="165">
        <v>600</v>
      </c>
      <c r="P676" s="149"/>
      <c r="Q676" s="149">
        <v>100</v>
      </c>
      <c r="R676" s="215"/>
    </row>
    <row r="677" spans="1:19" s="153" customFormat="1" ht="30" customHeight="1" x14ac:dyDescent="0.3">
      <c r="A677" s="164">
        <f t="shared" si="11"/>
        <v>672</v>
      </c>
      <c r="B677" s="215" t="s">
        <v>2948</v>
      </c>
      <c r="C677" s="215" t="s">
        <v>3024</v>
      </c>
      <c r="D677" s="215" t="s">
        <v>3066</v>
      </c>
      <c r="E677" s="215" t="s">
        <v>3067</v>
      </c>
      <c r="F677" s="215" t="s">
        <v>28</v>
      </c>
      <c r="G677" s="215" t="s">
        <v>221</v>
      </c>
      <c r="H677" s="215" t="s">
        <v>3071</v>
      </c>
      <c r="I677" s="215" t="s">
        <v>3072</v>
      </c>
      <c r="J677" s="151" t="s">
        <v>3073</v>
      </c>
      <c r="K677" s="147" t="s">
        <v>1217</v>
      </c>
      <c r="L677" s="147" t="s">
        <v>1753</v>
      </c>
      <c r="M677" s="147" t="s">
        <v>1260</v>
      </c>
      <c r="N677" s="165">
        <v>100</v>
      </c>
      <c r="O677" s="165">
        <v>100</v>
      </c>
      <c r="P677" s="149"/>
      <c r="Q677" s="149">
        <v>100</v>
      </c>
      <c r="R677" s="215"/>
    </row>
    <row r="678" spans="1:19" s="153" customFormat="1" ht="30" customHeight="1" x14ac:dyDescent="0.3">
      <c r="A678" s="164">
        <f t="shared" si="11"/>
        <v>673</v>
      </c>
      <c r="B678" s="164" t="s">
        <v>2948</v>
      </c>
      <c r="C678" s="164" t="s">
        <v>3024</v>
      </c>
      <c r="D678" s="164" t="s">
        <v>3066</v>
      </c>
      <c r="E678" s="164" t="s">
        <v>3067</v>
      </c>
      <c r="F678" s="164" t="s">
        <v>28</v>
      </c>
      <c r="G678" s="164" t="s">
        <v>221</v>
      </c>
      <c r="H678" s="164" t="s">
        <v>3074</v>
      </c>
      <c r="I678" s="164" t="s">
        <v>3075</v>
      </c>
      <c r="J678" s="177" t="s">
        <v>3076</v>
      </c>
      <c r="K678" s="168" t="s">
        <v>1217</v>
      </c>
      <c r="L678" s="168" t="s">
        <v>1753</v>
      </c>
      <c r="M678" s="168" t="s">
        <v>858</v>
      </c>
      <c r="N678" s="169">
        <v>150</v>
      </c>
      <c r="O678" s="169">
        <v>150</v>
      </c>
      <c r="P678" s="171"/>
      <c r="Q678" s="171">
        <v>100</v>
      </c>
      <c r="R678" s="164"/>
    </row>
    <row r="679" spans="1:19" s="153" customFormat="1" ht="30" customHeight="1" x14ac:dyDescent="0.3">
      <c r="A679" s="164">
        <f t="shared" si="11"/>
        <v>674</v>
      </c>
      <c r="B679" s="215" t="s">
        <v>2948</v>
      </c>
      <c r="C679" s="215" t="s">
        <v>3024</v>
      </c>
      <c r="D679" s="215" t="s">
        <v>3077</v>
      </c>
      <c r="E679" s="215" t="s">
        <v>3078</v>
      </c>
      <c r="F679" s="215" t="s">
        <v>28</v>
      </c>
      <c r="G679" s="215" t="s">
        <v>221</v>
      </c>
      <c r="H679" s="215" t="s">
        <v>3079</v>
      </c>
      <c r="I679" s="215" t="s">
        <v>3080</v>
      </c>
      <c r="J679" s="151" t="s">
        <v>3081</v>
      </c>
      <c r="K679" s="147" t="s">
        <v>288</v>
      </c>
      <c r="L679" s="147" t="s">
        <v>1753</v>
      </c>
      <c r="M679" s="147" t="s">
        <v>1773</v>
      </c>
      <c r="N679" s="165">
        <v>239</v>
      </c>
      <c r="O679" s="165">
        <v>239</v>
      </c>
      <c r="P679" s="149"/>
      <c r="Q679" s="149">
        <v>100</v>
      </c>
      <c r="R679" s="215"/>
    </row>
    <row r="680" spans="1:19" s="153" customFormat="1" ht="30" customHeight="1" x14ac:dyDescent="0.3">
      <c r="A680" s="164">
        <f t="shared" si="11"/>
        <v>675</v>
      </c>
      <c r="B680" s="215" t="s">
        <v>2948</v>
      </c>
      <c r="C680" s="215" t="s">
        <v>3024</v>
      </c>
      <c r="D680" s="215" t="s">
        <v>3082</v>
      </c>
      <c r="E680" s="215" t="s">
        <v>3083</v>
      </c>
      <c r="F680" s="215" t="s">
        <v>28</v>
      </c>
      <c r="G680" s="215" t="s">
        <v>93</v>
      </c>
      <c r="H680" s="215" t="s">
        <v>3084</v>
      </c>
      <c r="I680" s="215" t="s">
        <v>3085</v>
      </c>
      <c r="J680" s="148" t="s">
        <v>3086</v>
      </c>
      <c r="K680" s="147" t="s">
        <v>344</v>
      </c>
      <c r="L680" s="147" t="s">
        <v>1556</v>
      </c>
      <c r="M680" s="147" t="s">
        <v>3087</v>
      </c>
      <c r="N680" s="165">
        <v>280</v>
      </c>
      <c r="O680" s="165">
        <v>280</v>
      </c>
      <c r="P680" s="149"/>
      <c r="Q680" s="149">
        <v>100</v>
      </c>
      <c r="R680" s="215"/>
    </row>
    <row r="681" spans="1:19" s="153" customFormat="1" ht="30" customHeight="1" x14ac:dyDescent="0.3">
      <c r="A681" s="164">
        <f t="shared" si="11"/>
        <v>676</v>
      </c>
      <c r="B681" s="215" t="s">
        <v>2948</v>
      </c>
      <c r="C681" s="215" t="s">
        <v>3024</v>
      </c>
      <c r="D681" s="215" t="s">
        <v>3082</v>
      </c>
      <c r="E681" s="215" t="s">
        <v>3083</v>
      </c>
      <c r="F681" s="215" t="s">
        <v>28</v>
      </c>
      <c r="G681" s="215" t="s">
        <v>93</v>
      </c>
      <c r="H681" s="215" t="s">
        <v>3088</v>
      </c>
      <c r="I681" s="215" t="s">
        <v>3089</v>
      </c>
      <c r="J681" s="151" t="s">
        <v>3090</v>
      </c>
      <c r="K681" s="147" t="s">
        <v>344</v>
      </c>
      <c r="L681" s="147" t="s">
        <v>1557</v>
      </c>
      <c r="M681" s="147" t="s">
        <v>3087</v>
      </c>
      <c r="N681" s="165">
        <v>330</v>
      </c>
      <c r="O681" s="165">
        <v>330</v>
      </c>
      <c r="P681" s="149"/>
      <c r="Q681" s="149">
        <v>100</v>
      </c>
      <c r="R681" s="215"/>
    </row>
    <row r="682" spans="1:19" s="153" customFormat="1" ht="30" customHeight="1" x14ac:dyDescent="0.3">
      <c r="A682" s="164">
        <f t="shared" si="11"/>
        <v>677</v>
      </c>
      <c r="B682" s="216" t="s">
        <v>2948</v>
      </c>
      <c r="C682" s="216" t="s">
        <v>2784</v>
      </c>
      <c r="D682" s="216" t="s">
        <v>3091</v>
      </c>
      <c r="E682" s="216" t="s">
        <v>3092</v>
      </c>
      <c r="F682" s="216" t="s">
        <v>28</v>
      </c>
      <c r="G682" s="216" t="s">
        <v>347</v>
      </c>
      <c r="H682" s="216" t="s">
        <v>3093</v>
      </c>
      <c r="I682" s="216" t="s">
        <v>3094</v>
      </c>
      <c r="J682" s="129" t="s">
        <v>3095</v>
      </c>
      <c r="K682" s="126" t="s">
        <v>344</v>
      </c>
      <c r="L682" s="126" t="s">
        <v>1970</v>
      </c>
      <c r="M682" s="126" t="s">
        <v>3096</v>
      </c>
      <c r="N682" s="180">
        <v>189</v>
      </c>
      <c r="O682" s="180">
        <v>189</v>
      </c>
      <c r="P682" s="155"/>
      <c r="Q682" s="155">
        <v>100</v>
      </c>
      <c r="R682" s="216"/>
      <c r="S682" s="159"/>
    </row>
    <row r="683" spans="1:19" s="153" customFormat="1" ht="30" customHeight="1" x14ac:dyDescent="0.3">
      <c r="A683" s="164">
        <f t="shared" si="11"/>
        <v>678</v>
      </c>
      <c r="B683" s="164" t="s">
        <v>3097</v>
      </c>
      <c r="C683" s="215" t="s">
        <v>3098</v>
      </c>
      <c r="D683" s="215" t="s">
        <v>3099</v>
      </c>
      <c r="E683" s="215" t="s">
        <v>3100</v>
      </c>
      <c r="F683" s="215" t="s">
        <v>312</v>
      </c>
      <c r="G683" s="215" t="s">
        <v>3101</v>
      </c>
      <c r="H683" s="151" t="s">
        <v>3102</v>
      </c>
      <c r="I683" s="177" t="s">
        <v>3103</v>
      </c>
      <c r="J683" s="151" t="s">
        <v>3104</v>
      </c>
      <c r="K683" s="147" t="s">
        <v>2060</v>
      </c>
      <c r="L683" s="147" t="s">
        <v>3105</v>
      </c>
      <c r="M683" s="147" t="s">
        <v>181</v>
      </c>
      <c r="N683" s="165">
        <v>19356</v>
      </c>
      <c r="O683" s="165">
        <v>3000</v>
      </c>
      <c r="P683" s="149"/>
      <c r="Q683" s="149">
        <v>15</v>
      </c>
      <c r="R683" s="215"/>
    </row>
    <row r="684" spans="1:19" s="153" customFormat="1" ht="30" customHeight="1" x14ac:dyDescent="0.3">
      <c r="A684" s="164">
        <f t="shared" si="11"/>
        <v>679</v>
      </c>
      <c r="B684" s="164" t="s">
        <v>3097</v>
      </c>
      <c r="C684" s="215" t="s">
        <v>3098</v>
      </c>
      <c r="D684" s="215" t="s">
        <v>3099</v>
      </c>
      <c r="E684" s="215" t="s">
        <v>3100</v>
      </c>
      <c r="F684" s="215" t="s">
        <v>312</v>
      </c>
      <c r="G684" s="215" t="s">
        <v>1144</v>
      </c>
      <c r="H684" s="151" t="s">
        <v>3106</v>
      </c>
      <c r="I684" s="177" t="s">
        <v>3107</v>
      </c>
      <c r="J684" s="151" t="s">
        <v>3108</v>
      </c>
      <c r="K684" s="147" t="s">
        <v>264</v>
      </c>
      <c r="L684" s="147" t="s">
        <v>3109</v>
      </c>
      <c r="M684" s="147" t="s">
        <v>3110</v>
      </c>
      <c r="N684" s="165">
        <v>900</v>
      </c>
      <c r="O684" s="165">
        <v>900</v>
      </c>
      <c r="P684" s="149"/>
      <c r="Q684" s="149">
        <v>100</v>
      </c>
      <c r="R684" s="215"/>
    </row>
    <row r="685" spans="1:19" s="153" customFormat="1" ht="30" customHeight="1" x14ac:dyDescent="0.3">
      <c r="A685" s="164">
        <f t="shared" si="11"/>
        <v>680</v>
      </c>
      <c r="B685" s="164" t="s">
        <v>3097</v>
      </c>
      <c r="C685" s="215" t="s">
        <v>3098</v>
      </c>
      <c r="D685" s="215" t="s">
        <v>3111</v>
      </c>
      <c r="E685" s="215" t="s">
        <v>3112</v>
      </c>
      <c r="F685" s="215" t="s">
        <v>312</v>
      </c>
      <c r="G685" s="215" t="s">
        <v>908</v>
      </c>
      <c r="H685" s="151" t="s">
        <v>3113</v>
      </c>
      <c r="I685" s="177" t="s">
        <v>3114</v>
      </c>
      <c r="J685" s="151" t="s">
        <v>3115</v>
      </c>
      <c r="K685" s="147" t="s">
        <v>277</v>
      </c>
      <c r="L685" s="147" t="s">
        <v>539</v>
      </c>
      <c r="M685" s="147" t="s">
        <v>3116</v>
      </c>
      <c r="N685" s="165">
        <v>500</v>
      </c>
      <c r="O685" s="165">
        <v>500</v>
      </c>
      <c r="P685" s="149"/>
      <c r="Q685" s="149">
        <v>100</v>
      </c>
      <c r="R685" s="215"/>
    </row>
    <row r="686" spans="1:19" s="153" customFormat="1" ht="30" customHeight="1" x14ac:dyDescent="0.3">
      <c r="A686" s="164">
        <f t="shared" si="11"/>
        <v>681</v>
      </c>
      <c r="B686" s="164" t="s">
        <v>3097</v>
      </c>
      <c r="C686" s="215" t="s">
        <v>3098</v>
      </c>
      <c r="D686" s="215" t="s">
        <v>3111</v>
      </c>
      <c r="E686" s="215" t="s">
        <v>3112</v>
      </c>
      <c r="F686" s="215" t="s">
        <v>312</v>
      </c>
      <c r="G686" s="215" t="s">
        <v>1181</v>
      </c>
      <c r="H686" s="151" t="s">
        <v>3117</v>
      </c>
      <c r="I686" s="177" t="s">
        <v>3118</v>
      </c>
      <c r="J686" s="151" t="s">
        <v>3119</v>
      </c>
      <c r="K686" s="147" t="s">
        <v>264</v>
      </c>
      <c r="L686" s="147" t="s">
        <v>1773</v>
      </c>
      <c r="M686" s="147" t="s">
        <v>2983</v>
      </c>
      <c r="N686" s="165">
        <v>200</v>
      </c>
      <c r="O686" s="165">
        <v>200</v>
      </c>
      <c r="P686" s="149"/>
      <c r="Q686" s="149">
        <v>100</v>
      </c>
      <c r="R686" s="215"/>
    </row>
    <row r="687" spans="1:19" s="153" customFormat="1" ht="30" customHeight="1" x14ac:dyDescent="0.3">
      <c r="A687" s="164">
        <f t="shared" si="11"/>
        <v>682</v>
      </c>
      <c r="B687" s="215" t="s">
        <v>2948</v>
      </c>
      <c r="C687" s="215" t="s">
        <v>3120</v>
      </c>
      <c r="D687" s="215" t="s">
        <v>449</v>
      </c>
      <c r="E687" s="215" t="s">
        <v>3121</v>
      </c>
      <c r="F687" s="215" t="s">
        <v>37</v>
      </c>
      <c r="G687" s="215" t="s">
        <v>3122</v>
      </c>
      <c r="H687" s="148" t="s">
        <v>3123</v>
      </c>
      <c r="I687" s="215" t="s">
        <v>3124</v>
      </c>
      <c r="J687" s="215" t="s">
        <v>3125</v>
      </c>
      <c r="K687" s="147" t="s">
        <v>1217</v>
      </c>
      <c r="L687" s="147" t="s">
        <v>3126</v>
      </c>
      <c r="M687" s="147" t="s">
        <v>3127</v>
      </c>
      <c r="N687" s="165">
        <v>6061</v>
      </c>
      <c r="O687" s="165">
        <v>4669</v>
      </c>
      <c r="P687" s="149">
        <v>30</v>
      </c>
      <c r="Q687" s="149">
        <v>100</v>
      </c>
      <c r="R687" s="215"/>
    </row>
    <row r="688" spans="1:19" s="153" customFormat="1" ht="30" customHeight="1" x14ac:dyDescent="0.3">
      <c r="A688" s="164">
        <f t="shared" si="11"/>
        <v>683</v>
      </c>
      <c r="B688" s="215" t="s">
        <v>2948</v>
      </c>
      <c r="C688" s="215" t="s">
        <v>1054</v>
      </c>
      <c r="D688" s="215" t="s">
        <v>3128</v>
      </c>
      <c r="E688" s="215" t="s">
        <v>3129</v>
      </c>
      <c r="F688" s="215" t="s">
        <v>37</v>
      </c>
      <c r="G688" s="215" t="s">
        <v>1047</v>
      </c>
      <c r="H688" s="215" t="s">
        <v>3130</v>
      </c>
      <c r="I688" s="215" t="s">
        <v>3131</v>
      </c>
      <c r="J688" s="215" t="s">
        <v>3132</v>
      </c>
      <c r="K688" s="147" t="s">
        <v>3133</v>
      </c>
      <c r="L688" s="147" t="s">
        <v>1999</v>
      </c>
      <c r="M688" s="147" t="s">
        <v>858</v>
      </c>
      <c r="N688" s="179">
        <v>3503</v>
      </c>
      <c r="O688" s="179">
        <v>2136</v>
      </c>
      <c r="P688" s="149">
        <v>37</v>
      </c>
      <c r="Q688" s="149">
        <v>100</v>
      </c>
      <c r="R688" s="215"/>
    </row>
    <row r="689" spans="1:19" s="153" customFormat="1" ht="30" customHeight="1" x14ac:dyDescent="0.3">
      <c r="A689" s="164">
        <f t="shared" si="11"/>
        <v>684</v>
      </c>
      <c r="B689" s="215" t="s">
        <v>2948</v>
      </c>
      <c r="C689" s="215" t="s">
        <v>1054</v>
      </c>
      <c r="D689" s="215" t="s">
        <v>3128</v>
      </c>
      <c r="E689" s="215" t="s">
        <v>3129</v>
      </c>
      <c r="F689" s="215" t="s">
        <v>28</v>
      </c>
      <c r="G689" s="215" t="s">
        <v>1047</v>
      </c>
      <c r="H689" s="215" t="s">
        <v>3134</v>
      </c>
      <c r="I689" s="215" t="s">
        <v>3131</v>
      </c>
      <c r="J689" s="215" t="s">
        <v>3135</v>
      </c>
      <c r="K689" s="147" t="s">
        <v>3133</v>
      </c>
      <c r="L689" s="147" t="s">
        <v>526</v>
      </c>
      <c r="M689" s="147" t="s">
        <v>3136</v>
      </c>
      <c r="N689" s="180">
        <v>660</v>
      </c>
      <c r="O689" s="180">
        <v>660</v>
      </c>
      <c r="P689" s="149"/>
      <c r="Q689" s="149">
        <v>100</v>
      </c>
      <c r="R689" s="215"/>
    </row>
    <row r="690" spans="1:19" s="153" customFormat="1" ht="30" customHeight="1" x14ac:dyDescent="0.3">
      <c r="A690" s="164">
        <f t="shared" si="11"/>
        <v>685</v>
      </c>
      <c r="B690" s="215" t="s">
        <v>2948</v>
      </c>
      <c r="C690" s="215" t="s">
        <v>1054</v>
      </c>
      <c r="D690" s="215" t="s">
        <v>3137</v>
      </c>
      <c r="E690" s="215" t="s">
        <v>3138</v>
      </c>
      <c r="F690" s="215" t="s">
        <v>28</v>
      </c>
      <c r="G690" s="215" t="s">
        <v>1047</v>
      </c>
      <c r="H690" s="215" t="s">
        <v>3139</v>
      </c>
      <c r="I690" s="215" t="s">
        <v>3131</v>
      </c>
      <c r="J690" s="215" t="s">
        <v>3140</v>
      </c>
      <c r="K690" s="147" t="s">
        <v>3133</v>
      </c>
      <c r="L690" s="147" t="s">
        <v>526</v>
      </c>
      <c r="M690" s="147" t="s">
        <v>1260</v>
      </c>
      <c r="N690" s="179">
        <v>600</v>
      </c>
      <c r="O690" s="179">
        <v>600</v>
      </c>
      <c r="P690" s="149"/>
      <c r="Q690" s="149">
        <v>100</v>
      </c>
      <c r="R690" s="215"/>
    </row>
    <row r="691" spans="1:19" s="153" customFormat="1" ht="30" customHeight="1" x14ac:dyDescent="0.3">
      <c r="A691" s="164">
        <f t="shared" si="11"/>
        <v>686</v>
      </c>
      <c r="B691" s="164" t="s">
        <v>2948</v>
      </c>
      <c r="C691" s="164" t="s">
        <v>1054</v>
      </c>
      <c r="D691" s="164" t="s">
        <v>3128</v>
      </c>
      <c r="E691" s="164" t="s">
        <v>3129</v>
      </c>
      <c r="F691" s="164" t="s">
        <v>28</v>
      </c>
      <c r="G691" s="164" t="s">
        <v>1047</v>
      </c>
      <c r="H691" s="164" t="s">
        <v>3141</v>
      </c>
      <c r="I691" s="164" t="s">
        <v>3131</v>
      </c>
      <c r="J691" s="197" t="s">
        <v>3142</v>
      </c>
      <c r="K691" s="168" t="s">
        <v>3133</v>
      </c>
      <c r="L691" s="168" t="s">
        <v>1773</v>
      </c>
      <c r="M691" s="168" t="s">
        <v>1762</v>
      </c>
      <c r="N691" s="178">
        <v>500</v>
      </c>
      <c r="O691" s="178">
        <v>500</v>
      </c>
      <c r="P691" s="171"/>
      <c r="Q691" s="171">
        <v>100</v>
      </c>
      <c r="R691" s="164"/>
    </row>
    <row r="692" spans="1:19" s="153" customFormat="1" ht="30" customHeight="1" x14ac:dyDescent="0.3">
      <c r="A692" s="164">
        <f t="shared" si="11"/>
        <v>687</v>
      </c>
      <c r="B692" s="164" t="s">
        <v>2948</v>
      </c>
      <c r="C692" s="164" t="s">
        <v>1054</v>
      </c>
      <c r="D692" s="164" t="s">
        <v>3137</v>
      </c>
      <c r="E692" s="164" t="s">
        <v>3138</v>
      </c>
      <c r="F692" s="164" t="s">
        <v>28</v>
      </c>
      <c r="G692" s="164" t="s">
        <v>1047</v>
      </c>
      <c r="H692" s="167" t="s">
        <v>3143</v>
      </c>
      <c r="I692" s="164" t="s">
        <v>3131</v>
      </c>
      <c r="J692" s="198" t="s">
        <v>3144</v>
      </c>
      <c r="K692" s="168" t="s">
        <v>3133</v>
      </c>
      <c r="L692" s="168" t="s">
        <v>1773</v>
      </c>
      <c r="M692" s="168" t="s">
        <v>1260</v>
      </c>
      <c r="N692" s="178">
        <v>150</v>
      </c>
      <c r="O692" s="178">
        <v>150</v>
      </c>
      <c r="P692" s="171"/>
      <c r="Q692" s="171">
        <v>100</v>
      </c>
      <c r="R692" s="164"/>
    </row>
    <row r="693" spans="1:19" s="153" customFormat="1" ht="30" customHeight="1" x14ac:dyDescent="0.3">
      <c r="A693" s="164">
        <f t="shared" si="11"/>
        <v>688</v>
      </c>
      <c r="B693" s="164" t="s">
        <v>2948</v>
      </c>
      <c r="C693" s="164" t="s">
        <v>1054</v>
      </c>
      <c r="D693" s="215" t="s">
        <v>3128</v>
      </c>
      <c r="E693" s="215" t="s">
        <v>3129</v>
      </c>
      <c r="F693" s="215" t="s">
        <v>28</v>
      </c>
      <c r="G693" s="215" t="s">
        <v>1047</v>
      </c>
      <c r="H693" s="148" t="s">
        <v>3145</v>
      </c>
      <c r="I693" s="164" t="s">
        <v>3131</v>
      </c>
      <c r="J693" s="199" t="s">
        <v>3146</v>
      </c>
      <c r="K693" s="168" t="s">
        <v>3133</v>
      </c>
      <c r="L693" s="147" t="s">
        <v>539</v>
      </c>
      <c r="M693" s="147" t="s">
        <v>3136</v>
      </c>
      <c r="N693" s="179">
        <v>120</v>
      </c>
      <c r="O693" s="179">
        <v>120</v>
      </c>
      <c r="P693" s="149"/>
      <c r="Q693" s="149">
        <v>100</v>
      </c>
      <c r="R693" s="215"/>
    </row>
    <row r="694" spans="1:19" s="153" customFormat="1" ht="30" customHeight="1" x14ac:dyDescent="0.3">
      <c r="A694" s="164">
        <f t="shared" si="11"/>
        <v>689</v>
      </c>
      <c r="B694" s="164" t="s">
        <v>2948</v>
      </c>
      <c r="C694" s="164" t="s">
        <v>1054</v>
      </c>
      <c r="D694" s="215" t="s">
        <v>3128</v>
      </c>
      <c r="E694" s="215" t="s">
        <v>3129</v>
      </c>
      <c r="F694" s="215" t="s">
        <v>28</v>
      </c>
      <c r="G694" s="215" t="s">
        <v>1047</v>
      </c>
      <c r="H694" s="215" t="s">
        <v>3147</v>
      </c>
      <c r="I694" s="164" t="s">
        <v>3131</v>
      </c>
      <c r="J694" s="148" t="s">
        <v>3148</v>
      </c>
      <c r="K694" s="168" t="s">
        <v>3133</v>
      </c>
      <c r="L694" s="147" t="s">
        <v>1828</v>
      </c>
      <c r="M694" s="147" t="s">
        <v>1763</v>
      </c>
      <c r="N694" s="179">
        <v>200</v>
      </c>
      <c r="O694" s="179">
        <v>200</v>
      </c>
      <c r="P694" s="149"/>
      <c r="Q694" s="149">
        <v>100</v>
      </c>
      <c r="R694" s="215"/>
    </row>
    <row r="695" spans="1:19" s="153" customFormat="1" ht="30" customHeight="1" x14ac:dyDescent="0.3">
      <c r="A695" s="164">
        <f t="shared" si="11"/>
        <v>690</v>
      </c>
      <c r="B695" s="164" t="s">
        <v>2948</v>
      </c>
      <c r="C695" s="164" t="s">
        <v>1054</v>
      </c>
      <c r="D695" s="215" t="s">
        <v>3149</v>
      </c>
      <c r="E695" s="215" t="s">
        <v>3150</v>
      </c>
      <c r="F695" s="215" t="s">
        <v>37</v>
      </c>
      <c r="G695" s="215" t="s">
        <v>1047</v>
      </c>
      <c r="H695" s="215" t="s">
        <v>3151</v>
      </c>
      <c r="I695" s="164" t="s">
        <v>3152</v>
      </c>
      <c r="J695" s="148" t="s">
        <v>3153</v>
      </c>
      <c r="K695" s="168" t="s">
        <v>335</v>
      </c>
      <c r="L695" s="147" t="s">
        <v>3136</v>
      </c>
      <c r="M695" s="147" t="s">
        <v>901</v>
      </c>
      <c r="N695" s="165">
        <v>29260</v>
      </c>
      <c r="O695" s="165">
        <v>7300</v>
      </c>
      <c r="P695" s="149"/>
      <c r="Q695" s="149">
        <v>6</v>
      </c>
      <c r="R695" s="215"/>
    </row>
    <row r="696" spans="1:19" s="153" customFormat="1" ht="30" customHeight="1" x14ac:dyDescent="0.3">
      <c r="A696" s="164">
        <f t="shared" si="11"/>
        <v>691</v>
      </c>
      <c r="B696" s="164" t="s">
        <v>2948</v>
      </c>
      <c r="C696" s="164" t="s">
        <v>1054</v>
      </c>
      <c r="D696" s="215" t="s">
        <v>3154</v>
      </c>
      <c r="E696" s="215" t="s">
        <v>3155</v>
      </c>
      <c r="F696" s="215" t="s">
        <v>28</v>
      </c>
      <c r="G696" s="215" t="s">
        <v>1047</v>
      </c>
      <c r="H696" s="215" t="s">
        <v>3156</v>
      </c>
      <c r="I696" s="167" t="s">
        <v>3157</v>
      </c>
      <c r="J696" s="148" t="s">
        <v>3158</v>
      </c>
      <c r="K696" s="168" t="s">
        <v>1217</v>
      </c>
      <c r="L696" s="147"/>
      <c r="M696" s="147"/>
      <c r="N696" s="165">
        <v>170</v>
      </c>
      <c r="O696" s="165">
        <v>170</v>
      </c>
      <c r="P696" s="149"/>
      <c r="Q696" s="149">
        <v>100</v>
      </c>
      <c r="R696" s="215"/>
    </row>
    <row r="697" spans="1:19" s="153" customFormat="1" ht="30" customHeight="1" x14ac:dyDescent="0.3">
      <c r="A697" s="164">
        <f t="shared" si="11"/>
        <v>692</v>
      </c>
      <c r="B697" s="164" t="s">
        <v>2948</v>
      </c>
      <c r="C697" s="164" t="s">
        <v>1054</v>
      </c>
      <c r="D697" s="215" t="s">
        <v>3159</v>
      </c>
      <c r="E697" s="215" t="s">
        <v>3160</v>
      </c>
      <c r="F697" s="215" t="s">
        <v>28</v>
      </c>
      <c r="G697" s="215" t="s">
        <v>1047</v>
      </c>
      <c r="H697" s="215" t="s">
        <v>3161</v>
      </c>
      <c r="I697" s="215" t="s">
        <v>3162</v>
      </c>
      <c r="J697" s="151" t="s">
        <v>3163</v>
      </c>
      <c r="K697" s="168" t="s">
        <v>1217</v>
      </c>
      <c r="L697" s="147"/>
      <c r="M697" s="147"/>
      <c r="N697" s="165">
        <v>3700</v>
      </c>
      <c r="O697" s="165">
        <v>3700</v>
      </c>
      <c r="P697" s="149"/>
      <c r="Q697" s="149">
        <v>100</v>
      </c>
      <c r="R697" s="215"/>
    </row>
    <row r="698" spans="1:19" s="153" customFormat="1" ht="30" customHeight="1" x14ac:dyDescent="0.3">
      <c r="A698" s="164">
        <f t="shared" si="11"/>
        <v>693</v>
      </c>
      <c r="B698" s="164" t="s">
        <v>2948</v>
      </c>
      <c r="C698" s="164" t="s">
        <v>1054</v>
      </c>
      <c r="D698" s="215" t="s">
        <v>3159</v>
      </c>
      <c r="E698" s="215" t="s">
        <v>3160</v>
      </c>
      <c r="F698" s="215" t="s">
        <v>28</v>
      </c>
      <c r="G698" s="215" t="s">
        <v>1047</v>
      </c>
      <c r="H698" s="215" t="s">
        <v>3164</v>
      </c>
      <c r="I698" s="215" t="s">
        <v>3165</v>
      </c>
      <c r="J698" s="151" t="s">
        <v>3166</v>
      </c>
      <c r="K698" s="168" t="s">
        <v>1217</v>
      </c>
      <c r="L698" s="147"/>
      <c r="M698" s="147"/>
      <c r="N698" s="165">
        <v>3416.6170000000002</v>
      </c>
      <c r="O698" s="165">
        <v>3416.6170000000002</v>
      </c>
      <c r="P698" s="149"/>
      <c r="Q698" s="149">
        <v>100</v>
      </c>
      <c r="R698" s="215"/>
    </row>
    <row r="699" spans="1:19" s="159" customFormat="1" ht="33" x14ac:dyDescent="0.3">
      <c r="A699" s="164">
        <f t="shared" si="11"/>
        <v>694</v>
      </c>
      <c r="B699" s="215" t="s">
        <v>2948</v>
      </c>
      <c r="C699" s="215" t="s">
        <v>1054</v>
      </c>
      <c r="D699" s="215" t="s">
        <v>3159</v>
      </c>
      <c r="E699" s="215" t="s">
        <v>3160</v>
      </c>
      <c r="F699" s="215" t="s">
        <v>28</v>
      </c>
      <c r="G699" s="215" t="s">
        <v>1047</v>
      </c>
      <c r="H699" s="215" t="s">
        <v>3167</v>
      </c>
      <c r="I699" s="215" t="s">
        <v>3168</v>
      </c>
      <c r="J699" s="151" t="s">
        <v>3169</v>
      </c>
      <c r="K699" s="147" t="s">
        <v>1217</v>
      </c>
      <c r="L699" s="147"/>
      <c r="M699" s="147"/>
      <c r="N699" s="165">
        <v>4500</v>
      </c>
      <c r="O699" s="165">
        <v>4500</v>
      </c>
      <c r="P699" s="149"/>
      <c r="Q699" s="149">
        <v>100</v>
      </c>
      <c r="R699" s="215"/>
      <c r="S699" s="153"/>
    </row>
    <row r="700" spans="1:19" s="153" customFormat="1" ht="33" x14ac:dyDescent="0.3">
      <c r="A700" s="164">
        <f t="shared" si="11"/>
        <v>695</v>
      </c>
      <c r="B700" s="215" t="s">
        <v>2948</v>
      </c>
      <c r="C700" s="215" t="s">
        <v>1054</v>
      </c>
      <c r="D700" s="215" t="s">
        <v>3159</v>
      </c>
      <c r="E700" s="215" t="s">
        <v>3160</v>
      </c>
      <c r="F700" s="215" t="s">
        <v>28</v>
      </c>
      <c r="G700" s="215" t="s">
        <v>1047</v>
      </c>
      <c r="H700" s="215" t="s">
        <v>3170</v>
      </c>
      <c r="I700" s="215" t="s">
        <v>3171</v>
      </c>
      <c r="J700" s="151" t="s">
        <v>3172</v>
      </c>
      <c r="K700" s="147" t="s">
        <v>1217</v>
      </c>
      <c r="L700" s="147"/>
      <c r="M700" s="147"/>
      <c r="N700" s="165">
        <v>4800</v>
      </c>
      <c r="O700" s="165">
        <v>4800</v>
      </c>
      <c r="P700" s="149"/>
      <c r="Q700" s="149">
        <v>100</v>
      </c>
      <c r="R700" s="215"/>
    </row>
    <row r="701" spans="1:19" s="153" customFormat="1" ht="33" x14ac:dyDescent="0.3">
      <c r="A701" s="164">
        <f t="shared" si="11"/>
        <v>696</v>
      </c>
      <c r="B701" s="215" t="s">
        <v>2948</v>
      </c>
      <c r="C701" s="215" t="s">
        <v>1054</v>
      </c>
      <c r="D701" s="215" t="s">
        <v>3159</v>
      </c>
      <c r="E701" s="215" t="s">
        <v>3160</v>
      </c>
      <c r="F701" s="215" t="s">
        <v>28</v>
      </c>
      <c r="G701" s="215" t="s">
        <v>1047</v>
      </c>
      <c r="H701" s="215" t="s">
        <v>3173</v>
      </c>
      <c r="I701" s="215" t="s">
        <v>3174</v>
      </c>
      <c r="J701" s="148" t="s">
        <v>3175</v>
      </c>
      <c r="K701" s="147" t="s">
        <v>1217</v>
      </c>
      <c r="L701" s="147"/>
      <c r="M701" s="147"/>
      <c r="N701" s="165">
        <v>1500</v>
      </c>
      <c r="O701" s="165">
        <v>1500</v>
      </c>
      <c r="P701" s="149"/>
      <c r="Q701" s="149">
        <v>60</v>
      </c>
      <c r="R701" s="215"/>
    </row>
    <row r="702" spans="1:19" s="153" customFormat="1" ht="30" customHeight="1" x14ac:dyDescent="0.3">
      <c r="A702" s="164">
        <f t="shared" si="11"/>
        <v>697</v>
      </c>
      <c r="B702" s="215" t="s">
        <v>2948</v>
      </c>
      <c r="C702" s="215" t="s">
        <v>1741</v>
      </c>
      <c r="D702" s="215" t="s">
        <v>3176</v>
      </c>
      <c r="E702" s="215" t="s">
        <v>3177</v>
      </c>
      <c r="F702" s="215" t="s">
        <v>28</v>
      </c>
      <c r="G702" s="215" t="s">
        <v>221</v>
      </c>
      <c r="H702" s="215" t="s">
        <v>3178</v>
      </c>
      <c r="I702" s="215" t="s">
        <v>3179</v>
      </c>
      <c r="J702" s="148" t="s">
        <v>3180</v>
      </c>
      <c r="K702" s="147" t="s">
        <v>344</v>
      </c>
      <c r="L702" s="147"/>
      <c r="M702" s="147"/>
      <c r="N702" s="165">
        <v>350</v>
      </c>
      <c r="O702" s="165">
        <v>350</v>
      </c>
      <c r="P702" s="149"/>
      <c r="Q702" s="149">
        <v>100</v>
      </c>
      <c r="R702" s="215"/>
    </row>
    <row r="703" spans="1:19" s="153" customFormat="1" ht="30" customHeight="1" x14ac:dyDescent="0.3">
      <c r="A703" s="164">
        <f t="shared" si="11"/>
        <v>698</v>
      </c>
      <c r="B703" s="215" t="s">
        <v>2948</v>
      </c>
      <c r="C703" s="215" t="s">
        <v>1741</v>
      </c>
      <c r="D703" s="215" t="s">
        <v>3181</v>
      </c>
      <c r="E703" s="215" t="s">
        <v>3182</v>
      </c>
      <c r="F703" s="215" t="s">
        <v>28</v>
      </c>
      <c r="G703" s="215" t="s">
        <v>971</v>
      </c>
      <c r="H703" s="215" t="s">
        <v>3183</v>
      </c>
      <c r="I703" s="215" t="s">
        <v>3184</v>
      </c>
      <c r="J703" s="148" t="s">
        <v>3185</v>
      </c>
      <c r="K703" s="147" t="s">
        <v>344</v>
      </c>
      <c r="L703" s="147"/>
      <c r="M703" s="147"/>
      <c r="N703" s="165">
        <v>200</v>
      </c>
      <c r="O703" s="165">
        <v>200</v>
      </c>
      <c r="P703" s="149"/>
      <c r="Q703" s="149">
        <v>100</v>
      </c>
      <c r="R703" s="215"/>
    </row>
    <row r="704" spans="1:19" s="153" customFormat="1" ht="30" customHeight="1" x14ac:dyDescent="0.3">
      <c r="A704" s="164">
        <f t="shared" si="11"/>
        <v>699</v>
      </c>
      <c r="B704" s="215" t="s">
        <v>2948</v>
      </c>
      <c r="C704" s="215" t="s">
        <v>1741</v>
      </c>
      <c r="D704" s="215" t="s">
        <v>3181</v>
      </c>
      <c r="E704" s="215" t="s">
        <v>3182</v>
      </c>
      <c r="F704" s="215" t="s">
        <v>28</v>
      </c>
      <c r="G704" s="215" t="s">
        <v>661</v>
      </c>
      <c r="H704" s="215" t="s">
        <v>3186</v>
      </c>
      <c r="I704" s="215" t="s">
        <v>3187</v>
      </c>
      <c r="J704" s="148" t="s">
        <v>3188</v>
      </c>
      <c r="K704" s="147" t="s">
        <v>264</v>
      </c>
      <c r="L704" s="147"/>
      <c r="M704" s="147"/>
      <c r="N704" s="165">
        <v>300</v>
      </c>
      <c r="O704" s="165">
        <v>300</v>
      </c>
      <c r="P704" s="149"/>
      <c r="Q704" s="149">
        <v>100</v>
      </c>
      <c r="R704" s="215"/>
    </row>
    <row r="705" spans="1:18" s="153" customFormat="1" ht="30" customHeight="1" x14ac:dyDescent="0.3">
      <c r="A705" s="164">
        <f t="shared" si="11"/>
        <v>700</v>
      </c>
      <c r="B705" s="215" t="s">
        <v>2948</v>
      </c>
      <c r="C705" s="215" t="s">
        <v>2938</v>
      </c>
      <c r="D705" s="215" t="s">
        <v>3189</v>
      </c>
      <c r="E705" s="215" t="s">
        <v>3190</v>
      </c>
      <c r="F705" s="215" t="s">
        <v>28</v>
      </c>
      <c r="G705" s="215" t="s">
        <v>2765</v>
      </c>
      <c r="H705" s="215" t="s">
        <v>3191</v>
      </c>
      <c r="I705" s="215" t="s">
        <v>3192</v>
      </c>
      <c r="J705" s="215" t="s">
        <v>3193</v>
      </c>
      <c r="K705" s="147" t="s">
        <v>264</v>
      </c>
      <c r="L705" s="147" t="s">
        <v>1773</v>
      </c>
      <c r="M705" s="147" t="s">
        <v>3194</v>
      </c>
      <c r="N705" s="165">
        <v>8800</v>
      </c>
      <c r="O705" s="165">
        <v>8400</v>
      </c>
      <c r="P705" s="149">
        <v>75</v>
      </c>
      <c r="Q705" s="149">
        <v>100</v>
      </c>
      <c r="R705" s="215"/>
    </row>
    <row r="706" spans="1:18" s="153" customFormat="1" ht="30" customHeight="1" x14ac:dyDescent="0.3">
      <c r="A706" s="164">
        <f t="shared" si="11"/>
        <v>701</v>
      </c>
      <c r="B706" s="164" t="s">
        <v>3195</v>
      </c>
      <c r="C706" s="164" t="s">
        <v>3196</v>
      </c>
      <c r="D706" s="164" t="s">
        <v>3197</v>
      </c>
      <c r="E706" s="164" t="s">
        <v>3198</v>
      </c>
      <c r="F706" s="164" t="s">
        <v>312</v>
      </c>
      <c r="G706" s="164" t="s">
        <v>197</v>
      </c>
      <c r="H706" s="164" t="s">
        <v>3199</v>
      </c>
      <c r="I706" s="164" t="s">
        <v>3200</v>
      </c>
      <c r="J706" s="167" t="s">
        <v>3201</v>
      </c>
      <c r="K706" s="168" t="s">
        <v>290</v>
      </c>
      <c r="L706" s="168" t="s">
        <v>3087</v>
      </c>
      <c r="M706" s="168" t="s">
        <v>1500</v>
      </c>
      <c r="N706" s="169">
        <v>1600</v>
      </c>
      <c r="O706" s="169">
        <v>1600</v>
      </c>
      <c r="P706" s="171" t="s">
        <v>3202</v>
      </c>
      <c r="Q706" s="171" t="s">
        <v>3202</v>
      </c>
      <c r="R706" s="164" t="s">
        <v>3203</v>
      </c>
    </row>
    <row r="707" spans="1:18" s="153" customFormat="1" ht="30" customHeight="1" x14ac:dyDescent="0.3">
      <c r="A707" s="164">
        <f t="shared" si="11"/>
        <v>702</v>
      </c>
      <c r="B707" s="215" t="s">
        <v>3204</v>
      </c>
      <c r="C707" s="215" t="s">
        <v>3196</v>
      </c>
      <c r="D707" s="215" t="s">
        <v>3197</v>
      </c>
      <c r="E707" s="215" t="s">
        <v>3198</v>
      </c>
      <c r="F707" s="215" t="s">
        <v>312</v>
      </c>
      <c r="G707" s="215" t="s">
        <v>197</v>
      </c>
      <c r="H707" s="215" t="s">
        <v>3205</v>
      </c>
      <c r="I707" s="164" t="s">
        <v>3206</v>
      </c>
      <c r="J707" s="151" t="s">
        <v>3207</v>
      </c>
      <c r="K707" s="147" t="s">
        <v>364</v>
      </c>
      <c r="L707" s="147" t="s">
        <v>1557</v>
      </c>
      <c r="M707" s="147" t="s">
        <v>3208</v>
      </c>
      <c r="N707" s="165">
        <v>100</v>
      </c>
      <c r="O707" s="165">
        <v>100</v>
      </c>
      <c r="P707" s="149" t="s">
        <v>3202</v>
      </c>
      <c r="Q707" s="149" t="s">
        <v>3202</v>
      </c>
      <c r="R707" s="215" t="s">
        <v>3203</v>
      </c>
    </row>
    <row r="708" spans="1:18" s="153" customFormat="1" ht="30" customHeight="1" x14ac:dyDescent="0.3">
      <c r="A708" s="164">
        <f t="shared" si="11"/>
        <v>703</v>
      </c>
      <c r="B708" s="215" t="s">
        <v>3204</v>
      </c>
      <c r="C708" s="215" t="s">
        <v>3196</v>
      </c>
      <c r="D708" s="215" t="s">
        <v>3209</v>
      </c>
      <c r="E708" s="215" t="s">
        <v>3210</v>
      </c>
      <c r="F708" s="215" t="s">
        <v>312</v>
      </c>
      <c r="G708" s="215" t="s">
        <v>197</v>
      </c>
      <c r="H708" s="215" t="s">
        <v>3211</v>
      </c>
      <c r="I708" s="215" t="s">
        <v>3200</v>
      </c>
      <c r="J708" s="215" t="s">
        <v>3212</v>
      </c>
      <c r="K708" s="147" t="s">
        <v>290</v>
      </c>
      <c r="L708" s="147" t="s">
        <v>3087</v>
      </c>
      <c r="M708" s="147" t="s">
        <v>3213</v>
      </c>
      <c r="N708" s="165">
        <v>250</v>
      </c>
      <c r="O708" s="165">
        <v>250</v>
      </c>
      <c r="P708" s="149" t="s">
        <v>3202</v>
      </c>
      <c r="Q708" s="149" t="s">
        <v>3202</v>
      </c>
      <c r="R708" s="215" t="s">
        <v>3203</v>
      </c>
    </row>
    <row r="709" spans="1:18" s="153" customFormat="1" ht="30" customHeight="1" x14ac:dyDescent="0.3">
      <c r="A709" s="164">
        <f t="shared" si="11"/>
        <v>704</v>
      </c>
      <c r="B709" s="215" t="s">
        <v>3204</v>
      </c>
      <c r="C709" s="215" t="s">
        <v>3196</v>
      </c>
      <c r="D709" s="215" t="s">
        <v>3209</v>
      </c>
      <c r="E709" s="215" t="s">
        <v>3210</v>
      </c>
      <c r="F709" s="215" t="s">
        <v>312</v>
      </c>
      <c r="G709" s="215" t="s">
        <v>197</v>
      </c>
      <c r="H709" s="215" t="s">
        <v>3214</v>
      </c>
      <c r="I709" s="215" t="s">
        <v>3215</v>
      </c>
      <c r="J709" s="148" t="s">
        <v>3216</v>
      </c>
      <c r="K709" s="147" t="s">
        <v>364</v>
      </c>
      <c r="L709" s="147" t="s">
        <v>1557</v>
      </c>
      <c r="M709" s="147" t="s">
        <v>3217</v>
      </c>
      <c r="N709" s="165">
        <v>1600</v>
      </c>
      <c r="O709" s="165">
        <v>1600</v>
      </c>
      <c r="P709" s="149" t="s">
        <v>3202</v>
      </c>
      <c r="Q709" s="149" t="s">
        <v>3202</v>
      </c>
      <c r="R709" s="215" t="s">
        <v>3203</v>
      </c>
    </row>
    <row r="710" spans="1:18" s="153" customFormat="1" ht="30" customHeight="1" x14ac:dyDescent="0.3">
      <c r="A710" s="164">
        <f t="shared" ref="A710:A773" si="12">ROW()-5</f>
        <v>705</v>
      </c>
      <c r="B710" s="215" t="s">
        <v>3195</v>
      </c>
      <c r="C710" s="215" t="s">
        <v>3218</v>
      </c>
      <c r="D710" s="215" t="s">
        <v>3219</v>
      </c>
      <c r="E710" s="215" t="s">
        <v>3220</v>
      </c>
      <c r="F710" s="215" t="s">
        <v>37</v>
      </c>
      <c r="G710" s="215" t="s">
        <v>3221</v>
      </c>
      <c r="H710" s="148" t="s">
        <v>3222</v>
      </c>
      <c r="I710" s="148" t="s">
        <v>3223</v>
      </c>
      <c r="J710" s="215" t="s">
        <v>3224</v>
      </c>
      <c r="K710" s="147" t="s">
        <v>264</v>
      </c>
      <c r="L710" s="147" t="s">
        <v>219</v>
      </c>
      <c r="M710" s="147" t="s">
        <v>219</v>
      </c>
      <c r="N710" s="165">
        <v>32995</v>
      </c>
      <c r="O710" s="165">
        <v>9704</v>
      </c>
      <c r="P710" s="149">
        <v>20</v>
      </c>
      <c r="Q710" s="149">
        <v>50</v>
      </c>
      <c r="R710" s="164"/>
    </row>
    <row r="711" spans="1:18" s="153" customFormat="1" ht="30" customHeight="1" x14ac:dyDescent="0.3">
      <c r="A711" s="164">
        <f t="shared" si="12"/>
        <v>706</v>
      </c>
      <c r="B711" s="215" t="s">
        <v>3204</v>
      </c>
      <c r="C711" s="215" t="s">
        <v>3218</v>
      </c>
      <c r="D711" s="215" t="s">
        <v>3225</v>
      </c>
      <c r="E711" s="215" t="s">
        <v>3226</v>
      </c>
      <c r="F711" s="215" t="s">
        <v>37</v>
      </c>
      <c r="G711" s="215" t="s">
        <v>1623</v>
      </c>
      <c r="H711" s="148" t="s">
        <v>3227</v>
      </c>
      <c r="I711" s="148" t="s">
        <v>3228</v>
      </c>
      <c r="J711" s="148" t="s">
        <v>2708</v>
      </c>
      <c r="K711" s="147" t="s">
        <v>264</v>
      </c>
      <c r="L711" s="147" t="s">
        <v>219</v>
      </c>
      <c r="M711" s="147" t="s">
        <v>219</v>
      </c>
      <c r="N711" s="180">
        <v>2857</v>
      </c>
      <c r="O711" s="165">
        <v>850</v>
      </c>
      <c r="P711" s="149">
        <v>20</v>
      </c>
      <c r="Q711" s="149">
        <v>60</v>
      </c>
      <c r="R711" s="215"/>
    </row>
    <row r="712" spans="1:18" s="153" customFormat="1" ht="30" customHeight="1" x14ac:dyDescent="0.3">
      <c r="A712" s="164">
        <f t="shared" si="12"/>
        <v>707</v>
      </c>
      <c r="B712" s="215" t="s">
        <v>3204</v>
      </c>
      <c r="C712" s="215" t="s">
        <v>3218</v>
      </c>
      <c r="D712" s="215" t="s">
        <v>3229</v>
      </c>
      <c r="E712" s="215" t="s">
        <v>3230</v>
      </c>
      <c r="F712" s="215" t="s">
        <v>37</v>
      </c>
      <c r="G712" s="215" t="s">
        <v>1623</v>
      </c>
      <c r="H712" s="148" t="s">
        <v>3231</v>
      </c>
      <c r="I712" s="148" t="s">
        <v>3232</v>
      </c>
      <c r="J712" s="148" t="s">
        <v>2708</v>
      </c>
      <c r="K712" s="147" t="s">
        <v>264</v>
      </c>
      <c r="L712" s="147" t="s">
        <v>219</v>
      </c>
      <c r="M712" s="147" t="s">
        <v>219</v>
      </c>
      <c r="N712" s="180">
        <v>4029</v>
      </c>
      <c r="O712" s="169">
        <v>1883</v>
      </c>
      <c r="P712" s="171">
        <v>30</v>
      </c>
      <c r="Q712" s="171">
        <v>90</v>
      </c>
      <c r="R712" s="164"/>
    </row>
    <row r="713" spans="1:18" s="153" customFormat="1" ht="30" customHeight="1" x14ac:dyDescent="0.3">
      <c r="A713" s="164">
        <f t="shared" si="12"/>
        <v>708</v>
      </c>
      <c r="B713" s="215" t="s">
        <v>3204</v>
      </c>
      <c r="C713" s="215" t="s">
        <v>3218</v>
      </c>
      <c r="D713" s="215" t="s">
        <v>3229</v>
      </c>
      <c r="E713" s="215" t="s">
        <v>3230</v>
      </c>
      <c r="F713" s="215" t="s">
        <v>37</v>
      </c>
      <c r="G713" s="215" t="s">
        <v>1623</v>
      </c>
      <c r="H713" s="148" t="s">
        <v>3233</v>
      </c>
      <c r="I713" s="148" t="s">
        <v>3234</v>
      </c>
      <c r="J713" s="148" t="s">
        <v>2708</v>
      </c>
      <c r="K713" s="147" t="s">
        <v>264</v>
      </c>
      <c r="L713" s="147" t="s">
        <v>219</v>
      </c>
      <c r="M713" s="147" t="s">
        <v>219</v>
      </c>
      <c r="N713" s="180">
        <v>1990</v>
      </c>
      <c r="O713" s="169">
        <v>1181</v>
      </c>
      <c r="P713" s="171">
        <v>0</v>
      </c>
      <c r="Q713" s="171">
        <v>20</v>
      </c>
      <c r="R713" s="164"/>
    </row>
    <row r="714" spans="1:18" s="153" customFormat="1" ht="30" customHeight="1" x14ac:dyDescent="0.3">
      <c r="A714" s="164">
        <f t="shared" si="12"/>
        <v>709</v>
      </c>
      <c r="B714" s="215" t="s">
        <v>3195</v>
      </c>
      <c r="C714" s="215" t="s">
        <v>3218</v>
      </c>
      <c r="D714" s="164" t="s">
        <v>3225</v>
      </c>
      <c r="E714" s="215" t="s">
        <v>3226</v>
      </c>
      <c r="F714" s="215" t="s">
        <v>37</v>
      </c>
      <c r="G714" s="215" t="s">
        <v>1623</v>
      </c>
      <c r="H714" s="177" t="s">
        <v>3235</v>
      </c>
      <c r="I714" s="177" t="s">
        <v>3236</v>
      </c>
      <c r="J714" s="148" t="s">
        <v>2708</v>
      </c>
      <c r="K714" s="147" t="s">
        <v>264</v>
      </c>
      <c r="L714" s="147" t="s">
        <v>219</v>
      </c>
      <c r="M714" s="147" t="s">
        <v>219</v>
      </c>
      <c r="N714" s="169">
        <v>2373</v>
      </c>
      <c r="O714" s="169">
        <v>600</v>
      </c>
      <c r="P714" s="171">
        <v>0</v>
      </c>
      <c r="Q714" s="171">
        <v>5</v>
      </c>
      <c r="R714" s="164"/>
    </row>
    <row r="715" spans="1:18" s="153" customFormat="1" ht="30" customHeight="1" x14ac:dyDescent="0.3">
      <c r="A715" s="164">
        <f t="shared" si="12"/>
        <v>710</v>
      </c>
      <c r="B715" s="215" t="s">
        <v>3195</v>
      </c>
      <c r="C715" s="215" t="s">
        <v>3218</v>
      </c>
      <c r="D715" s="215" t="s">
        <v>3229</v>
      </c>
      <c r="E715" s="215" t="s">
        <v>3230</v>
      </c>
      <c r="F715" s="215" t="s">
        <v>28</v>
      </c>
      <c r="G715" s="215" t="s">
        <v>3237</v>
      </c>
      <c r="H715" s="151" t="s">
        <v>3238</v>
      </c>
      <c r="I715" s="151" t="s">
        <v>3239</v>
      </c>
      <c r="J715" s="148" t="s">
        <v>3240</v>
      </c>
      <c r="K715" s="147" t="s">
        <v>264</v>
      </c>
      <c r="L715" s="147" t="s">
        <v>219</v>
      </c>
      <c r="M715" s="147" t="s">
        <v>219</v>
      </c>
      <c r="N715" s="165">
        <v>360</v>
      </c>
      <c r="O715" s="165">
        <v>360</v>
      </c>
      <c r="P715" s="149">
        <v>0</v>
      </c>
      <c r="Q715" s="149">
        <v>100</v>
      </c>
      <c r="R715" s="215"/>
    </row>
    <row r="716" spans="1:18" s="153" customFormat="1" ht="30" customHeight="1" x14ac:dyDescent="0.3">
      <c r="A716" s="164">
        <f t="shared" si="12"/>
        <v>711</v>
      </c>
      <c r="B716" s="164" t="s">
        <v>3195</v>
      </c>
      <c r="C716" s="164" t="s">
        <v>1245</v>
      </c>
      <c r="D716" s="164" t="s">
        <v>3241</v>
      </c>
      <c r="E716" s="164" t="s">
        <v>3242</v>
      </c>
      <c r="F716" s="164" t="s">
        <v>28</v>
      </c>
      <c r="G716" s="164" t="s">
        <v>1047</v>
      </c>
      <c r="H716" s="167" t="s">
        <v>3243</v>
      </c>
      <c r="I716" s="164" t="s">
        <v>3244</v>
      </c>
      <c r="J716" s="167" t="s">
        <v>3245</v>
      </c>
      <c r="K716" s="168" t="s">
        <v>277</v>
      </c>
      <c r="L716" s="168" t="s">
        <v>539</v>
      </c>
      <c r="M716" s="168" t="s">
        <v>858</v>
      </c>
      <c r="N716" s="169">
        <v>1000</v>
      </c>
      <c r="O716" s="169">
        <f>N716</f>
        <v>1000</v>
      </c>
      <c r="P716" s="171">
        <v>0</v>
      </c>
      <c r="Q716" s="171">
        <v>100</v>
      </c>
      <c r="R716" s="164"/>
    </row>
    <row r="717" spans="1:18" s="153" customFormat="1" ht="30" customHeight="1" x14ac:dyDescent="0.3">
      <c r="A717" s="164">
        <f t="shared" si="12"/>
        <v>712</v>
      </c>
      <c r="B717" s="164" t="s">
        <v>3195</v>
      </c>
      <c r="C717" s="164" t="s">
        <v>1245</v>
      </c>
      <c r="D717" s="215" t="s">
        <v>3241</v>
      </c>
      <c r="E717" s="164" t="s">
        <v>3242</v>
      </c>
      <c r="F717" s="215" t="s">
        <v>28</v>
      </c>
      <c r="G717" s="164" t="s">
        <v>1047</v>
      </c>
      <c r="H717" s="148" t="s">
        <v>3246</v>
      </c>
      <c r="I717" s="164" t="s">
        <v>3247</v>
      </c>
      <c r="J717" s="151" t="s">
        <v>3248</v>
      </c>
      <c r="K717" s="168" t="s">
        <v>277</v>
      </c>
      <c r="L717" s="168" t="s">
        <v>539</v>
      </c>
      <c r="M717" s="147" t="s">
        <v>901</v>
      </c>
      <c r="N717" s="165">
        <v>1600</v>
      </c>
      <c r="O717" s="165">
        <v>800</v>
      </c>
      <c r="P717" s="149">
        <v>0</v>
      </c>
      <c r="Q717" s="149">
        <v>50</v>
      </c>
      <c r="R717" s="146"/>
    </row>
    <row r="718" spans="1:18" s="153" customFormat="1" ht="30" customHeight="1" x14ac:dyDescent="0.3">
      <c r="A718" s="164">
        <f t="shared" si="12"/>
        <v>713</v>
      </c>
      <c r="B718" s="164" t="s">
        <v>3195</v>
      </c>
      <c r="C718" s="215" t="s">
        <v>1245</v>
      </c>
      <c r="D718" s="215" t="s">
        <v>3249</v>
      </c>
      <c r="E718" s="215" t="s">
        <v>3250</v>
      </c>
      <c r="F718" s="215" t="s">
        <v>28</v>
      </c>
      <c r="G718" s="215" t="s">
        <v>1047</v>
      </c>
      <c r="H718" s="215" t="s">
        <v>3251</v>
      </c>
      <c r="I718" s="164" t="s">
        <v>3252</v>
      </c>
      <c r="J718" s="151" t="s">
        <v>3253</v>
      </c>
      <c r="K718" s="147" t="s">
        <v>42</v>
      </c>
      <c r="L718" s="147" t="s">
        <v>219</v>
      </c>
      <c r="M718" s="147" t="s">
        <v>219</v>
      </c>
      <c r="N718" s="165">
        <v>840</v>
      </c>
      <c r="O718" s="165">
        <v>840</v>
      </c>
      <c r="P718" s="149">
        <v>0</v>
      </c>
      <c r="Q718" s="149">
        <v>100</v>
      </c>
      <c r="R718" s="215"/>
    </row>
    <row r="719" spans="1:18" s="153" customFormat="1" ht="30" customHeight="1" x14ac:dyDescent="0.3">
      <c r="A719" s="164">
        <f t="shared" si="12"/>
        <v>714</v>
      </c>
      <c r="B719" s="164" t="s">
        <v>3195</v>
      </c>
      <c r="C719" s="215" t="s">
        <v>1245</v>
      </c>
      <c r="D719" s="215" t="s">
        <v>3249</v>
      </c>
      <c r="E719" s="215" t="s">
        <v>3250</v>
      </c>
      <c r="F719" s="215" t="s">
        <v>28</v>
      </c>
      <c r="G719" s="215" t="s">
        <v>1047</v>
      </c>
      <c r="H719" s="215" t="s">
        <v>3254</v>
      </c>
      <c r="I719" s="164" t="s">
        <v>3252</v>
      </c>
      <c r="J719" s="151" t="s">
        <v>3255</v>
      </c>
      <c r="K719" s="147" t="s">
        <v>42</v>
      </c>
      <c r="L719" s="147" t="s">
        <v>219</v>
      </c>
      <c r="M719" s="147" t="s">
        <v>219</v>
      </c>
      <c r="N719" s="165">
        <v>1710</v>
      </c>
      <c r="O719" s="165">
        <v>1710</v>
      </c>
      <c r="P719" s="149">
        <v>0</v>
      </c>
      <c r="Q719" s="149">
        <v>100</v>
      </c>
      <c r="R719" s="215"/>
    </row>
    <row r="720" spans="1:18" s="153" customFormat="1" ht="30" customHeight="1" x14ac:dyDescent="0.3">
      <c r="A720" s="164">
        <f t="shared" si="12"/>
        <v>715</v>
      </c>
      <c r="B720" s="215" t="s">
        <v>3195</v>
      </c>
      <c r="C720" s="215" t="s">
        <v>1245</v>
      </c>
      <c r="D720" s="215" t="s">
        <v>3256</v>
      </c>
      <c r="E720" s="215" t="s">
        <v>3257</v>
      </c>
      <c r="F720" s="215" t="s">
        <v>37</v>
      </c>
      <c r="G720" s="215" t="s">
        <v>1047</v>
      </c>
      <c r="H720" s="148" t="s">
        <v>3258</v>
      </c>
      <c r="I720" s="215" t="s">
        <v>3259</v>
      </c>
      <c r="J720" s="148" t="s">
        <v>3260</v>
      </c>
      <c r="K720" s="147" t="s">
        <v>277</v>
      </c>
      <c r="L720" s="147" t="s">
        <v>2691</v>
      </c>
      <c r="M720" s="147" t="s">
        <v>772</v>
      </c>
      <c r="N720" s="165">
        <v>5800</v>
      </c>
      <c r="O720" s="165">
        <v>4126</v>
      </c>
      <c r="P720" s="149">
        <v>20</v>
      </c>
      <c r="Q720" s="149">
        <v>60</v>
      </c>
      <c r="R720" s="215"/>
    </row>
    <row r="721" spans="1:18" s="153" customFormat="1" ht="30" customHeight="1" x14ac:dyDescent="0.3">
      <c r="A721" s="164">
        <f t="shared" si="12"/>
        <v>716</v>
      </c>
      <c r="B721" s="122" t="s">
        <v>3195</v>
      </c>
      <c r="C721" s="122" t="s">
        <v>710</v>
      </c>
      <c r="D721" s="122" t="s">
        <v>3261</v>
      </c>
      <c r="E721" s="122" t="s">
        <v>3262</v>
      </c>
      <c r="F721" s="122" t="s">
        <v>28</v>
      </c>
      <c r="G721" s="216" t="s">
        <v>93</v>
      </c>
      <c r="H721" s="126" t="s">
        <v>3263</v>
      </c>
      <c r="I721" s="127" t="s">
        <v>3264</v>
      </c>
      <c r="J721" s="125" t="s">
        <v>3265</v>
      </c>
      <c r="K721" s="126" t="s">
        <v>344</v>
      </c>
      <c r="L721" s="147" t="s">
        <v>219</v>
      </c>
      <c r="M721" s="147" t="s">
        <v>219</v>
      </c>
      <c r="N721" s="180">
        <v>2026</v>
      </c>
      <c r="O721" s="180">
        <v>2026</v>
      </c>
      <c r="P721" s="155">
        <v>0</v>
      </c>
      <c r="Q721" s="155">
        <v>100</v>
      </c>
      <c r="R721" s="215"/>
    </row>
    <row r="722" spans="1:18" s="153" customFormat="1" ht="30" customHeight="1" x14ac:dyDescent="0.3">
      <c r="A722" s="164">
        <f t="shared" si="12"/>
        <v>717</v>
      </c>
      <c r="B722" s="122" t="s">
        <v>3195</v>
      </c>
      <c r="C722" s="122" t="s">
        <v>710</v>
      </c>
      <c r="D722" s="122" t="s">
        <v>3261</v>
      </c>
      <c r="E722" s="122" t="s">
        <v>3262</v>
      </c>
      <c r="F722" s="122" t="s">
        <v>28</v>
      </c>
      <c r="G722" s="216" t="s">
        <v>93</v>
      </c>
      <c r="H722" s="126" t="s">
        <v>3266</v>
      </c>
      <c r="I722" s="127" t="s">
        <v>3267</v>
      </c>
      <c r="J722" s="125" t="s">
        <v>3268</v>
      </c>
      <c r="K722" s="126" t="s">
        <v>344</v>
      </c>
      <c r="L722" s="147" t="s">
        <v>219</v>
      </c>
      <c r="M722" s="147" t="s">
        <v>219</v>
      </c>
      <c r="N722" s="180">
        <v>300</v>
      </c>
      <c r="O722" s="180">
        <v>300</v>
      </c>
      <c r="P722" s="155">
        <v>0</v>
      </c>
      <c r="Q722" s="155">
        <v>100</v>
      </c>
      <c r="R722" s="215"/>
    </row>
    <row r="723" spans="1:18" s="153" customFormat="1" ht="30" customHeight="1" x14ac:dyDescent="0.3">
      <c r="A723" s="164">
        <f t="shared" si="12"/>
        <v>718</v>
      </c>
      <c r="B723" s="122" t="s">
        <v>3195</v>
      </c>
      <c r="C723" s="122" t="s">
        <v>710</v>
      </c>
      <c r="D723" s="122" t="s">
        <v>3261</v>
      </c>
      <c r="E723" s="122" t="s">
        <v>3262</v>
      </c>
      <c r="F723" s="122" t="s">
        <v>28</v>
      </c>
      <c r="G723" s="216" t="s">
        <v>93</v>
      </c>
      <c r="H723" s="126" t="s">
        <v>3269</v>
      </c>
      <c r="I723" s="127" t="s">
        <v>3270</v>
      </c>
      <c r="J723" s="125" t="s">
        <v>3271</v>
      </c>
      <c r="K723" s="126" t="s">
        <v>344</v>
      </c>
      <c r="L723" s="147" t="s">
        <v>219</v>
      </c>
      <c r="M723" s="147" t="s">
        <v>219</v>
      </c>
      <c r="N723" s="180">
        <v>600</v>
      </c>
      <c r="O723" s="180">
        <v>600</v>
      </c>
      <c r="P723" s="155">
        <v>0</v>
      </c>
      <c r="Q723" s="155">
        <v>100</v>
      </c>
      <c r="R723" s="215"/>
    </row>
    <row r="724" spans="1:18" s="153" customFormat="1" ht="30" customHeight="1" x14ac:dyDescent="0.3">
      <c r="A724" s="164">
        <f t="shared" si="12"/>
        <v>719</v>
      </c>
      <c r="B724" s="122" t="s">
        <v>3195</v>
      </c>
      <c r="C724" s="122" t="s">
        <v>710</v>
      </c>
      <c r="D724" s="122" t="s">
        <v>3272</v>
      </c>
      <c r="E724" s="122" t="s">
        <v>3273</v>
      </c>
      <c r="F724" s="122" t="s">
        <v>28</v>
      </c>
      <c r="G724" s="216" t="s">
        <v>93</v>
      </c>
      <c r="H724" s="126" t="s">
        <v>3274</v>
      </c>
      <c r="I724" s="127" t="s">
        <v>3275</v>
      </c>
      <c r="J724" s="125" t="s">
        <v>3276</v>
      </c>
      <c r="K724" s="126" t="s">
        <v>264</v>
      </c>
      <c r="L724" s="147" t="s">
        <v>219</v>
      </c>
      <c r="M724" s="147" t="s">
        <v>219</v>
      </c>
      <c r="N724" s="180">
        <v>1700</v>
      </c>
      <c r="O724" s="180">
        <v>1300</v>
      </c>
      <c r="P724" s="155">
        <v>0</v>
      </c>
      <c r="Q724" s="155">
        <v>70</v>
      </c>
      <c r="R724" s="215"/>
    </row>
    <row r="725" spans="1:18" s="153" customFormat="1" ht="30" customHeight="1" x14ac:dyDescent="0.3">
      <c r="A725" s="164">
        <f t="shared" si="12"/>
        <v>720</v>
      </c>
      <c r="B725" s="122" t="s">
        <v>3195</v>
      </c>
      <c r="C725" s="122" t="s">
        <v>710</v>
      </c>
      <c r="D725" s="122" t="s">
        <v>3277</v>
      </c>
      <c r="E725" s="122" t="s">
        <v>3278</v>
      </c>
      <c r="F725" s="122" t="s">
        <v>28</v>
      </c>
      <c r="G725" s="216" t="s">
        <v>93</v>
      </c>
      <c r="H725" s="126" t="s">
        <v>3279</v>
      </c>
      <c r="I725" s="127" t="s">
        <v>3275</v>
      </c>
      <c r="J725" s="125" t="s">
        <v>3280</v>
      </c>
      <c r="K725" s="126" t="s">
        <v>73</v>
      </c>
      <c r="L725" s="147" t="s">
        <v>219</v>
      </c>
      <c r="M725" s="147" t="s">
        <v>219</v>
      </c>
      <c r="N725" s="180">
        <v>800</v>
      </c>
      <c r="O725" s="180">
        <v>800</v>
      </c>
      <c r="P725" s="155">
        <v>0</v>
      </c>
      <c r="Q725" s="155">
        <v>70</v>
      </c>
      <c r="R725" s="215"/>
    </row>
    <row r="726" spans="1:18" s="153" customFormat="1" ht="30" customHeight="1" x14ac:dyDescent="0.3">
      <c r="A726" s="164">
        <f t="shared" si="12"/>
        <v>721</v>
      </c>
      <c r="B726" s="164" t="s">
        <v>3195</v>
      </c>
      <c r="C726" s="215" t="s">
        <v>1245</v>
      </c>
      <c r="D726" s="215" t="s">
        <v>3249</v>
      </c>
      <c r="E726" s="215" t="s">
        <v>3250</v>
      </c>
      <c r="F726" s="215" t="s">
        <v>28</v>
      </c>
      <c r="G726" s="215" t="s">
        <v>1047</v>
      </c>
      <c r="H726" s="215" t="s">
        <v>3251</v>
      </c>
      <c r="I726" s="164" t="s">
        <v>3252</v>
      </c>
      <c r="J726" s="151" t="s">
        <v>3253</v>
      </c>
      <c r="K726" s="147" t="s">
        <v>42</v>
      </c>
      <c r="L726" s="147" t="s">
        <v>219</v>
      </c>
      <c r="M726" s="147" t="s">
        <v>219</v>
      </c>
      <c r="N726" s="165">
        <v>840</v>
      </c>
      <c r="O726" s="165">
        <v>840</v>
      </c>
      <c r="P726" s="149">
        <v>0</v>
      </c>
      <c r="Q726" s="149">
        <v>100</v>
      </c>
      <c r="R726" s="215"/>
    </row>
    <row r="727" spans="1:18" s="153" customFormat="1" ht="30" customHeight="1" x14ac:dyDescent="0.3">
      <c r="A727" s="164">
        <f t="shared" si="12"/>
        <v>722</v>
      </c>
      <c r="B727" s="164" t="s">
        <v>3195</v>
      </c>
      <c r="C727" s="215" t="s">
        <v>1245</v>
      </c>
      <c r="D727" s="215" t="s">
        <v>3249</v>
      </c>
      <c r="E727" s="215" t="s">
        <v>3250</v>
      </c>
      <c r="F727" s="215" t="s">
        <v>28</v>
      </c>
      <c r="G727" s="215" t="s">
        <v>1047</v>
      </c>
      <c r="H727" s="215" t="s">
        <v>3254</v>
      </c>
      <c r="I727" s="164" t="s">
        <v>3252</v>
      </c>
      <c r="J727" s="151" t="s">
        <v>3255</v>
      </c>
      <c r="K727" s="147" t="s">
        <v>42</v>
      </c>
      <c r="L727" s="147" t="s">
        <v>219</v>
      </c>
      <c r="M727" s="147" t="s">
        <v>219</v>
      </c>
      <c r="N727" s="165">
        <v>1710</v>
      </c>
      <c r="O727" s="165">
        <v>1710</v>
      </c>
      <c r="P727" s="149">
        <v>0</v>
      </c>
      <c r="Q727" s="149">
        <v>100</v>
      </c>
      <c r="R727" s="215"/>
    </row>
    <row r="728" spans="1:18" s="153" customFormat="1" ht="30" customHeight="1" x14ac:dyDescent="0.3">
      <c r="A728" s="164">
        <f t="shared" si="12"/>
        <v>723</v>
      </c>
      <c r="B728" s="164" t="s">
        <v>3195</v>
      </c>
      <c r="C728" s="164" t="s">
        <v>3281</v>
      </c>
      <c r="D728" s="164" t="s">
        <v>3282</v>
      </c>
      <c r="E728" s="164" t="s">
        <v>3283</v>
      </c>
      <c r="F728" s="164" t="s">
        <v>28</v>
      </c>
      <c r="G728" s="164" t="s">
        <v>1003</v>
      </c>
      <c r="H728" s="164" t="s">
        <v>3284</v>
      </c>
      <c r="I728" s="164" t="s">
        <v>3285</v>
      </c>
      <c r="J728" s="148" t="s">
        <v>8184</v>
      </c>
      <c r="K728" s="168" t="s">
        <v>264</v>
      </c>
      <c r="L728" s="168" t="s">
        <v>264</v>
      </c>
      <c r="M728" s="168" t="s">
        <v>353</v>
      </c>
      <c r="N728" s="169">
        <v>200</v>
      </c>
      <c r="O728" s="169">
        <v>200</v>
      </c>
      <c r="P728" s="171"/>
      <c r="Q728" s="171">
        <v>100</v>
      </c>
      <c r="R728" s="164"/>
    </row>
    <row r="729" spans="1:18" s="153" customFormat="1" ht="30" customHeight="1" x14ac:dyDescent="0.3">
      <c r="A729" s="164">
        <f t="shared" si="12"/>
        <v>724</v>
      </c>
      <c r="B729" s="164" t="s">
        <v>3195</v>
      </c>
      <c r="C729" s="164" t="s">
        <v>3281</v>
      </c>
      <c r="D729" s="164" t="s">
        <v>3282</v>
      </c>
      <c r="E729" s="164" t="s">
        <v>3286</v>
      </c>
      <c r="F729" s="215" t="s">
        <v>28</v>
      </c>
      <c r="G729" s="215" t="s">
        <v>1003</v>
      </c>
      <c r="H729" s="215" t="s">
        <v>3287</v>
      </c>
      <c r="I729" s="164" t="s">
        <v>3288</v>
      </c>
      <c r="J729" s="148" t="s">
        <v>8185</v>
      </c>
      <c r="K729" s="168" t="s">
        <v>264</v>
      </c>
      <c r="L729" s="168" t="s">
        <v>264</v>
      </c>
      <c r="M729" s="168" t="s">
        <v>353</v>
      </c>
      <c r="N729" s="169">
        <v>200</v>
      </c>
      <c r="O729" s="169">
        <v>200</v>
      </c>
      <c r="P729" s="149"/>
      <c r="Q729" s="149">
        <v>100</v>
      </c>
      <c r="R729" s="215"/>
    </row>
    <row r="730" spans="1:18" s="153" customFormat="1" ht="30" customHeight="1" x14ac:dyDescent="0.3">
      <c r="A730" s="164">
        <f t="shared" si="12"/>
        <v>725</v>
      </c>
      <c r="B730" s="164" t="s">
        <v>3195</v>
      </c>
      <c r="C730" s="164" t="s">
        <v>3281</v>
      </c>
      <c r="D730" s="164" t="s">
        <v>3282</v>
      </c>
      <c r="E730" s="164" t="s">
        <v>3289</v>
      </c>
      <c r="F730" s="215" t="s">
        <v>28</v>
      </c>
      <c r="G730" s="215" t="s">
        <v>1003</v>
      </c>
      <c r="H730" s="215" t="s">
        <v>3290</v>
      </c>
      <c r="I730" s="215" t="s">
        <v>3291</v>
      </c>
      <c r="J730" s="148" t="s">
        <v>8186</v>
      </c>
      <c r="K730" s="168" t="s">
        <v>264</v>
      </c>
      <c r="L730" s="168" t="s">
        <v>290</v>
      </c>
      <c r="M730" s="168" t="s">
        <v>1271</v>
      </c>
      <c r="N730" s="169">
        <v>200</v>
      </c>
      <c r="O730" s="169">
        <v>200</v>
      </c>
      <c r="P730" s="149"/>
      <c r="Q730" s="149">
        <v>100</v>
      </c>
      <c r="R730" s="215"/>
    </row>
    <row r="731" spans="1:18" s="153" customFormat="1" ht="30" customHeight="1" x14ac:dyDescent="0.3">
      <c r="A731" s="164">
        <f t="shared" si="12"/>
        <v>726</v>
      </c>
      <c r="B731" s="164" t="s">
        <v>3195</v>
      </c>
      <c r="C731" s="164" t="s">
        <v>3281</v>
      </c>
      <c r="D731" s="164" t="s">
        <v>3282</v>
      </c>
      <c r="E731" s="164" t="s">
        <v>3292</v>
      </c>
      <c r="F731" s="215" t="s">
        <v>28</v>
      </c>
      <c r="G731" s="215" t="s">
        <v>1003</v>
      </c>
      <c r="H731" s="164" t="s">
        <v>3293</v>
      </c>
      <c r="I731" s="164" t="s">
        <v>3252</v>
      </c>
      <c r="J731" s="148" t="s">
        <v>8187</v>
      </c>
      <c r="K731" s="168" t="s">
        <v>264</v>
      </c>
      <c r="L731" s="168" t="s">
        <v>290</v>
      </c>
      <c r="M731" s="168" t="s">
        <v>1271</v>
      </c>
      <c r="N731" s="169">
        <v>250</v>
      </c>
      <c r="O731" s="169">
        <v>250</v>
      </c>
      <c r="P731" s="164"/>
      <c r="Q731" s="149">
        <v>100</v>
      </c>
      <c r="R731" s="164"/>
    </row>
    <row r="732" spans="1:18" s="153" customFormat="1" ht="30" customHeight="1" x14ac:dyDescent="0.3">
      <c r="A732" s="164">
        <f t="shared" si="12"/>
        <v>727</v>
      </c>
      <c r="B732" s="164" t="s">
        <v>3195</v>
      </c>
      <c r="C732" s="164" t="s">
        <v>3281</v>
      </c>
      <c r="D732" s="164" t="s">
        <v>3282</v>
      </c>
      <c r="E732" s="164" t="s">
        <v>3294</v>
      </c>
      <c r="F732" s="215" t="s">
        <v>28</v>
      </c>
      <c r="G732" s="215" t="s">
        <v>1003</v>
      </c>
      <c r="H732" s="164" t="s">
        <v>3295</v>
      </c>
      <c r="I732" s="164" t="s">
        <v>3296</v>
      </c>
      <c r="J732" s="148" t="s">
        <v>8188</v>
      </c>
      <c r="K732" s="168" t="s">
        <v>264</v>
      </c>
      <c r="L732" s="168" t="s">
        <v>290</v>
      </c>
      <c r="M732" s="168" t="s">
        <v>1271</v>
      </c>
      <c r="N732" s="169">
        <v>230</v>
      </c>
      <c r="O732" s="169">
        <v>230</v>
      </c>
      <c r="P732" s="164"/>
      <c r="Q732" s="149">
        <v>100</v>
      </c>
      <c r="R732" s="164"/>
    </row>
    <row r="733" spans="1:18" s="153" customFormat="1" ht="30" customHeight="1" x14ac:dyDescent="0.3">
      <c r="A733" s="164">
        <f t="shared" si="12"/>
        <v>728</v>
      </c>
      <c r="B733" s="164" t="s">
        <v>3195</v>
      </c>
      <c r="C733" s="164" t="s">
        <v>3281</v>
      </c>
      <c r="D733" s="164" t="s">
        <v>3297</v>
      </c>
      <c r="E733" s="164" t="s">
        <v>3298</v>
      </c>
      <c r="F733" s="215" t="s">
        <v>28</v>
      </c>
      <c r="G733" s="215" t="s">
        <v>1003</v>
      </c>
      <c r="H733" s="164" t="s">
        <v>3299</v>
      </c>
      <c r="I733" s="164" t="s">
        <v>3300</v>
      </c>
      <c r="J733" s="148" t="s">
        <v>8189</v>
      </c>
      <c r="K733" s="168" t="s">
        <v>1217</v>
      </c>
      <c r="L733" s="168" t="s">
        <v>1217</v>
      </c>
      <c r="M733" s="168" t="s">
        <v>353</v>
      </c>
      <c r="N733" s="169">
        <v>1624</v>
      </c>
      <c r="O733" s="169">
        <v>1624</v>
      </c>
      <c r="P733" s="164"/>
      <c r="Q733" s="171">
        <v>100</v>
      </c>
      <c r="R733" s="164"/>
    </row>
    <row r="734" spans="1:18" s="153" customFormat="1" ht="30" customHeight="1" x14ac:dyDescent="0.3">
      <c r="A734" s="164">
        <f t="shared" si="12"/>
        <v>729</v>
      </c>
      <c r="B734" s="164" t="s">
        <v>3195</v>
      </c>
      <c r="C734" s="164" t="s">
        <v>3301</v>
      </c>
      <c r="D734" s="164" t="s">
        <v>3302</v>
      </c>
      <c r="E734" s="164" t="s">
        <v>3303</v>
      </c>
      <c r="F734" s="164" t="s">
        <v>37</v>
      </c>
      <c r="G734" s="164" t="s">
        <v>3304</v>
      </c>
      <c r="H734" s="164" t="s">
        <v>3305</v>
      </c>
      <c r="I734" s="164" t="s">
        <v>3306</v>
      </c>
      <c r="J734" s="167" t="s">
        <v>3307</v>
      </c>
      <c r="K734" s="168" t="s">
        <v>1479</v>
      </c>
      <c r="L734" s="168" t="s">
        <v>1117</v>
      </c>
      <c r="M734" s="168" t="s">
        <v>686</v>
      </c>
      <c r="N734" s="169">
        <v>5950</v>
      </c>
      <c r="O734" s="169">
        <v>5950</v>
      </c>
      <c r="P734" s="171">
        <v>5</v>
      </c>
      <c r="Q734" s="171">
        <v>70</v>
      </c>
      <c r="R734" s="164"/>
    </row>
    <row r="735" spans="1:18" s="153" customFormat="1" ht="30" customHeight="1" x14ac:dyDescent="0.3">
      <c r="A735" s="164">
        <f t="shared" si="12"/>
        <v>730</v>
      </c>
      <c r="B735" s="164" t="s">
        <v>3195</v>
      </c>
      <c r="C735" s="164" t="s">
        <v>3308</v>
      </c>
      <c r="D735" s="164" t="s">
        <v>3309</v>
      </c>
      <c r="E735" s="164" t="s">
        <v>3310</v>
      </c>
      <c r="F735" s="164" t="s">
        <v>37</v>
      </c>
      <c r="G735" s="164" t="s">
        <v>3311</v>
      </c>
      <c r="H735" s="164" t="s">
        <v>3312</v>
      </c>
      <c r="I735" s="164" t="s">
        <v>3313</v>
      </c>
      <c r="J735" s="167" t="s">
        <v>3314</v>
      </c>
      <c r="K735" s="168" t="s">
        <v>3315</v>
      </c>
      <c r="L735" s="168" t="s">
        <v>3316</v>
      </c>
      <c r="M735" s="168" t="s">
        <v>3317</v>
      </c>
      <c r="N735" s="169">
        <v>19000</v>
      </c>
      <c r="O735" s="169">
        <v>13500</v>
      </c>
      <c r="P735" s="171">
        <v>11</v>
      </c>
      <c r="Q735" s="171">
        <v>91.38</v>
      </c>
      <c r="R735" s="164"/>
    </row>
    <row r="736" spans="1:18" s="153" customFormat="1" ht="30" customHeight="1" x14ac:dyDescent="0.3">
      <c r="A736" s="164">
        <f t="shared" si="12"/>
        <v>731</v>
      </c>
      <c r="B736" s="164" t="s">
        <v>3195</v>
      </c>
      <c r="C736" s="164" t="s">
        <v>3308</v>
      </c>
      <c r="D736" s="215" t="s">
        <v>3318</v>
      </c>
      <c r="E736" s="215" t="s">
        <v>3319</v>
      </c>
      <c r="F736" s="215" t="s">
        <v>28</v>
      </c>
      <c r="G736" s="215" t="s">
        <v>3320</v>
      </c>
      <c r="H736" s="215" t="s">
        <v>3321</v>
      </c>
      <c r="I736" s="215" t="s">
        <v>3322</v>
      </c>
      <c r="J736" s="148" t="s">
        <v>3323</v>
      </c>
      <c r="K736" s="147" t="s">
        <v>2814</v>
      </c>
      <c r="L736" s="147" t="s">
        <v>776</v>
      </c>
      <c r="M736" s="147" t="s">
        <v>686</v>
      </c>
      <c r="N736" s="165">
        <v>7800</v>
      </c>
      <c r="O736" s="165">
        <v>6000</v>
      </c>
      <c r="P736" s="149" t="s">
        <v>74</v>
      </c>
      <c r="Q736" s="149">
        <v>70</v>
      </c>
      <c r="R736" s="215"/>
    </row>
    <row r="737" spans="1:18" s="153" customFormat="1" ht="30" customHeight="1" x14ac:dyDescent="0.3">
      <c r="A737" s="164">
        <f t="shared" si="12"/>
        <v>732</v>
      </c>
      <c r="B737" s="164" t="s">
        <v>3195</v>
      </c>
      <c r="C737" s="164" t="s">
        <v>3308</v>
      </c>
      <c r="D737" s="215" t="s">
        <v>3318</v>
      </c>
      <c r="E737" s="215" t="s">
        <v>3319</v>
      </c>
      <c r="F737" s="215" t="s">
        <v>312</v>
      </c>
      <c r="G737" s="215" t="s">
        <v>3324</v>
      </c>
      <c r="H737" s="215" t="s">
        <v>3325</v>
      </c>
      <c r="I737" s="215" t="s">
        <v>3326</v>
      </c>
      <c r="J737" s="215" t="s">
        <v>3327</v>
      </c>
      <c r="K737" s="147" t="s">
        <v>3328</v>
      </c>
      <c r="L737" s="147" t="s">
        <v>137</v>
      </c>
      <c r="M737" s="147" t="s">
        <v>784</v>
      </c>
      <c r="N737" s="165">
        <v>1685</v>
      </c>
      <c r="O737" s="165">
        <v>1685</v>
      </c>
      <c r="P737" s="149" t="s">
        <v>74</v>
      </c>
      <c r="Q737" s="149">
        <v>100</v>
      </c>
      <c r="R737" s="215"/>
    </row>
    <row r="738" spans="1:18" s="153" customFormat="1" ht="30" customHeight="1" x14ac:dyDescent="0.3">
      <c r="A738" s="164">
        <f t="shared" si="12"/>
        <v>733</v>
      </c>
      <c r="B738" s="164" t="s">
        <v>3195</v>
      </c>
      <c r="C738" s="164" t="s">
        <v>3308</v>
      </c>
      <c r="D738" s="215" t="s">
        <v>3318</v>
      </c>
      <c r="E738" s="215" t="s">
        <v>3319</v>
      </c>
      <c r="F738" s="215" t="s">
        <v>312</v>
      </c>
      <c r="G738" s="215" t="s">
        <v>3324</v>
      </c>
      <c r="H738" s="215" t="s">
        <v>3329</v>
      </c>
      <c r="I738" s="215" t="s">
        <v>3326</v>
      </c>
      <c r="J738" s="215" t="s">
        <v>3330</v>
      </c>
      <c r="K738" s="147" t="s">
        <v>3328</v>
      </c>
      <c r="L738" s="147" t="s">
        <v>137</v>
      </c>
      <c r="M738" s="147" t="s">
        <v>784</v>
      </c>
      <c r="N738" s="165">
        <v>698</v>
      </c>
      <c r="O738" s="165">
        <v>698</v>
      </c>
      <c r="P738" s="149" t="s">
        <v>74</v>
      </c>
      <c r="Q738" s="149">
        <v>100</v>
      </c>
      <c r="R738" s="215"/>
    </row>
    <row r="739" spans="1:18" s="153" customFormat="1" ht="30" customHeight="1" x14ac:dyDescent="0.3">
      <c r="A739" s="164">
        <f t="shared" si="12"/>
        <v>734</v>
      </c>
      <c r="B739" s="164" t="s">
        <v>3195</v>
      </c>
      <c r="C739" s="164" t="s">
        <v>3308</v>
      </c>
      <c r="D739" s="215" t="s">
        <v>3309</v>
      </c>
      <c r="E739" s="215" t="s">
        <v>3310</v>
      </c>
      <c r="F739" s="215" t="s">
        <v>28</v>
      </c>
      <c r="G739" s="215" t="s">
        <v>3324</v>
      </c>
      <c r="H739" s="215" t="s">
        <v>3331</v>
      </c>
      <c r="I739" s="122" t="s">
        <v>3332</v>
      </c>
      <c r="J739" s="125" t="s">
        <v>3333</v>
      </c>
      <c r="K739" s="126" t="s">
        <v>42</v>
      </c>
      <c r="L739" s="147" t="s">
        <v>74</v>
      </c>
      <c r="M739" s="147" t="s">
        <v>1375</v>
      </c>
      <c r="N739" s="180">
        <v>1710</v>
      </c>
      <c r="O739" s="180">
        <v>1564</v>
      </c>
      <c r="P739" s="155">
        <v>0</v>
      </c>
      <c r="Q739" s="155">
        <v>90</v>
      </c>
      <c r="R739" s="215"/>
    </row>
    <row r="740" spans="1:18" s="153" customFormat="1" ht="30" customHeight="1" x14ac:dyDescent="0.3">
      <c r="A740" s="164">
        <f t="shared" si="12"/>
        <v>735</v>
      </c>
      <c r="B740" s="164" t="s">
        <v>3195</v>
      </c>
      <c r="C740" s="164" t="s">
        <v>3334</v>
      </c>
      <c r="D740" s="164" t="s">
        <v>3335</v>
      </c>
      <c r="E740" s="164" t="s">
        <v>3336</v>
      </c>
      <c r="F740" s="164" t="s">
        <v>28</v>
      </c>
      <c r="G740" s="164" t="s">
        <v>661</v>
      </c>
      <c r="H740" s="167" t="s">
        <v>3337</v>
      </c>
      <c r="I740" s="164" t="s">
        <v>3338</v>
      </c>
      <c r="J740" s="167" t="s">
        <v>3339</v>
      </c>
      <c r="K740" s="168" t="s">
        <v>344</v>
      </c>
      <c r="L740" s="147" t="s">
        <v>219</v>
      </c>
      <c r="M740" s="147" t="s">
        <v>219</v>
      </c>
      <c r="N740" s="169">
        <v>8360</v>
      </c>
      <c r="O740" s="169">
        <v>3260</v>
      </c>
      <c r="P740" s="171">
        <v>0</v>
      </c>
      <c r="Q740" s="171">
        <v>100</v>
      </c>
      <c r="R740" s="164"/>
    </row>
    <row r="741" spans="1:18" s="153" customFormat="1" ht="30" customHeight="1" x14ac:dyDescent="0.3">
      <c r="A741" s="164">
        <f t="shared" si="12"/>
        <v>736</v>
      </c>
      <c r="B741" s="164" t="s">
        <v>3195</v>
      </c>
      <c r="C741" s="164" t="s">
        <v>3334</v>
      </c>
      <c r="D741" s="164" t="s">
        <v>3335</v>
      </c>
      <c r="E741" s="164" t="s">
        <v>3336</v>
      </c>
      <c r="F741" s="215" t="s">
        <v>28</v>
      </c>
      <c r="G741" s="215" t="s">
        <v>661</v>
      </c>
      <c r="H741" s="148" t="s">
        <v>3340</v>
      </c>
      <c r="I741" s="164" t="s">
        <v>3341</v>
      </c>
      <c r="J741" s="151" t="s">
        <v>3342</v>
      </c>
      <c r="K741" s="147" t="s">
        <v>344</v>
      </c>
      <c r="L741" s="147" t="s">
        <v>219</v>
      </c>
      <c r="M741" s="147" t="s">
        <v>219</v>
      </c>
      <c r="N741" s="165">
        <v>6900</v>
      </c>
      <c r="O741" s="165">
        <v>2585</v>
      </c>
      <c r="P741" s="149">
        <v>0</v>
      </c>
      <c r="Q741" s="149">
        <v>100</v>
      </c>
      <c r="R741" s="146"/>
    </row>
    <row r="742" spans="1:18" s="153" customFormat="1" ht="30" customHeight="1" x14ac:dyDescent="0.3">
      <c r="A742" s="164">
        <f t="shared" si="12"/>
        <v>737</v>
      </c>
      <c r="B742" s="164" t="s">
        <v>3195</v>
      </c>
      <c r="C742" s="164" t="s">
        <v>3334</v>
      </c>
      <c r="D742" s="215" t="s">
        <v>3343</v>
      </c>
      <c r="E742" s="215" t="s">
        <v>3344</v>
      </c>
      <c r="F742" s="215" t="s">
        <v>37</v>
      </c>
      <c r="G742" s="215" t="s">
        <v>687</v>
      </c>
      <c r="H742" s="148" t="s">
        <v>3345</v>
      </c>
      <c r="I742" s="215" t="s">
        <v>3346</v>
      </c>
      <c r="J742" s="148" t="s">
        <v>3347</v>
      </c>
      <c r="K742" s="147" t="s">
        <v>344</v>
      </c>
      <c r="L742" s="147" t="s">
        <v>219</v>
      </c>
      <c r="M742" s="147" t="s">
        <v>219</v>
      </c>
      <c r="N742" s="165">
        <v>3600</v>
      </c>
      <c r="O742" s="165"/>
      <c r="P742" s="149">
        <v>0</v>
      </c>
      <c r="Q742" s="149">
        <v>100</v>
      </c>
      <c r="R742" s="215"/>
    </row>
    <row r="743" spans="1:18" s="153" customFormat="1" ht="30" customHeight="1" x14ac:dyDescent="0.3">
      <c r="A743" s="164">
        <f t="shared" si="12"/>
        <v>738</v>
      </c>
      <c r="B743" s="164" t="s">
        <v>3195</v>
      </c>
      <c r="C743" s="164" t="s">
        <v>3334</v>
      </c>
      <c r="D743" s="215" t="s">
        <v>3343</v>
      </c>
      <c r="E743" s="215" t="s">
        <v>3344</v>
      </c>
      <c r="F743" s="215" t="s">
        <v>37</v>
      </c>
      <c r="G743" s="215" t="s">
        <v>687</v>
      </c>
      <c r="H743" s="148" t="s">
        <v>3348</v>
      </c>
      <c r="I743" s="215" t="s">
        <v>3349</v>
      </c>
      <c r="J743" s="148" t="s">
        <v>3350</v>
      </c>
      <c r="K743" s="147" t="s">
        <v>264</v>
      </c>
      <c r="L743" s="147" t="s">
        <v>219</v>
      </c>
      <c r="M743" s="147" t="s">
        <v>219</v>
      </c>
      <c r="N743" s="165">
        <v>3000</v>
      </c>
      <c r="O743" s="165">
        <v>2700</v>
      </c>
      <c r="P743" s="149">
        <v>0</v>
      </c>
      <c r="Q743" s="149">
        <v>100</v>
      </c>
      <c r="R743" s="215"/>
    </row>
    <row r="744" spans="1:18" s="153" customFormat="1" ht="30" customHeight="1" x14ac:dyDescent="0.3">
      <c r="A744" s="164">
        <f t="shared" si="12"/>
        <v>739</v>
      </c>
      <c r="B744" s="164" t="s">
        <v>3195</v>
      </c>
      <c r="C744" s="164" t="s">
        <v>3334</v>
      </c>
      <c r="D744" s="215" t="s">
        <v>3343</v>
      </c>
      <c r="E744" s="215" t="s">
        <v>3344</v>
      </c>
      <c r="F744" s="215" t="s">
        <v>28</v>
      </c>
      <c r="G744" s="215" t="s">
        <v>687</v>
      </c>
      <c r="H744" s="148" t="s">
        <v>3351</v>
      </c>
      <c r="I744" s="215" t="s">
        <v>3346</v>
      </c>
      <c r="J744" s="215" t="s">
        <v>3352</v>
      </c>
      <c r="K744" s="147" t="s">
        <v>42</v>
      </c>
      <c r="L744" s="147" t="s">
        <v>219</v>
      </c>
      <c r="M744" s="147" t="s">
        <v>219</v>
      </c>
      <c r="N744" s="165">
        <v>3500</v>
      </c>
      <c r="O744" s="165">
        <v>3500</v>
      </c>
      <c r="P744" s="149">
        <v>0</v>
      </c>
      <c r="Q744" s="149">
        <v>100</v>
      </c>
      <c r="R744" s="215"/>
    </row>
    <row r="745" spans="1:18" s="153" customFormat="1" ht="30" customHeight="1" x14ac:dyDescent="0.3">
      <c r="A745" s="164">
        <f t="shared" si="12"/>
        <v>740</v>
      </c>
      <c r="B745" s="164" t="s">
        <v>3195</v>
      </c>
      <c r="C745" s="215" t="s">
        <v>3334</v>
      </c>
      <c r="D745" s="215" t="s">
        <v>3353</v>
      </c>
      <c r="E745" s="215" t="s">
        <v>3354</v>
      </c>
      <c r="F745" s="215" t="s">
        <v>28</v>
      </c>
      <c r="G745" s="215" t="s">
        <v>661</v>
      </c>
      <c r="H745" s="148" t="s">
        <v>3355</v>
      </c>
      <c r="I745" s="148" t="s">
        <v>3356</v>
      </c>
      <c r="J745" s="148" t="s">
        <v>3357</v>
      </c>
      <c r="K745" s="147" t="s">
        <v>264</v>
      </c>
      <c r="L745" s="147" t="s">
        <v>219</v>
      </c>
      <c r="M745" s="147" t="s">
        <v>219</v>
      </c>
      <c r="N745" s="165">
        <v>577</v>
      </c>
      <c r="O745" s="165">
        <v>577</v>
      </c>
      <c r="P745" s="149">
        <v>0</v>
      </c>
      <c r="Q745" s="149">
        <v>100</v>
      </c>
      <c r="R745" s="146"/>
    </row>
    <row r="746" spans="1:18" s="153" customFormat="1" ht="30" customHeight="1" x14ac:dyDescent="0.3">
      <c r="A746" s="164">
        <f t="shared" si="12"/>
        <v>741</v>
      </c>
      <c r="B746" s="164" t="s">
        <v>3195</v>
      </c>
      <c r="C746" s="164" t="s">
        <v>3358</v>
      </c>
      <c r="D746" s="164" t="s">
        <v>3359</v>
      </c>
      <c r="E746" s="164" t="s">
        <v>3360</v>
      </c>
      <c r="F746" s="164" t="s">
        <v>37</v>
      </c>
      <c r="G746" s="215" t="s">
        <v>93</v>
      </c>
      <c r="H746" s="147" t="s">
        <v>3361</v>
      </c>
      <c r="I746" s="147" t="s">
        <v>3362</v>
      </c>
      <c r="J746" s="215" t="s">
        <v>3363</v>
      </c>
      <c r="K746" s="168" t="s">
        <v>344</v>
      </c>
      <c r="L746" s="168">
        <v>2026.2</v>
      </c>
      <c r="M746" s="168">
        <v>2027.2</v>
      </c>
      <c r="N746" s="169">
        <v>3807</v>
      </c>
      <c r="O746" s="169">
        <v>2368</v>
      </c>
      <c r="P746" s="171">
        <v>50</v>
      </c>
      <c r="Q746" s="171">
        <v>100</v>
      </c>
      <c r="R746" s="164"/>
    </row>
    <row r="747" spans="1:18" s="153" customFormat="1" ht="30" customHeight="1" x14ac:dyDescent="0.3">
      <c r="A747" s="164">
        <f t="shared" si="12"/>
        <v>742</v>
      </c>
      <c r="B747" s="164" t="s">
        <v>3195</v>
      </c>
      <c r="C747" s="164" t="s">
        <v>3358</v>
      </c>
      <c r="D747" s="164" t="s">
        <v>3359</v>
      </c>
      <c r="E747" s="164" t="s">
        <v>3360</v>
      </c>
      <c r="F747" s="215" t="s">
        <v>37</v>
      </c>
      <c r="G747" s="215" t="s">
        <v>3364</v>
      </c>
      <c r="H747" s="147" t="s">
        <v>3365</v>
      </c>
      <c r="I747" s="147" t="s">
        <v>3366</v>
      </c>
      <c r="J747" s="215" t="s">
        <v>3367</v>
      </c>
      <c r="K747" s="168" t="s">
        <v>344</v>
      </c>
      <c r="L747" s="168">
        <v>2026.2</v>
      </c>
      <c r="M747" s="168">
        <v>2027.2</v>
      </c>
      <c r="N747" s="165">
        <v>1578</v>
      </c>
      <c r="O747" s="165">
        <v>749</v>
      </c>
      <c r="P747" s="149">
        <v>50</v>
      </c>
      <c r="Q747" s="149">
        <v>100</v>
      </c>
      <c r="R747" s="215"/>
    </row>
    <row r="748" spans="1:18" s="153" customFormat="1" ht="30" customHeight="1" x14ac:dyDescent="0.3">
      <c r="A748" s="164">
        <f t="shared" si="12"/>
        <v>743</v>
      </c>
      <c r="B748" s="164" t="s">
        <v>3368</v>
      </c>
      <c r="C748" s="215" t="s">
        <v>3358</v>
      </c>
      <c r="D748" s="215" t="s">
        <v>2902</v>
      </c>
      <c r="E748" s="215" t="s">
        <v>3369</v>
      </c>
      <c r="F748" s="215" t="s">
        <v>28</v>
      </c>
      <c r="G748" s="215" t="s">
        <v>221</v>
      </c>
      <c r="H748" s="147" t="s">
        <v>3370</v>
      </c>
      <c r="I748" s="147" t="s">
        <v>3371</v>
      </c>
      <c r="J748" s="151" t="s">
        <v>3372</v>
      </c>
      <c r="K748" s="147" t="s">
        <v>73</v>
      </c>
      <c r="L748" s="168" t="s">
        <v>219</v>
      </c>
      <c r="M748" s="168" t="s">
        <v>219</v>
      </c>
      <c r="N748" s="165">
        <v>1246</v>
      </c>
      <c r="O748" s="165">
        <v>1246</v>
      </c>
      <c r="P748" s="149">
        <v>0</v>
      </c>
      <c r="Q748" s="149">
        <v>100</v>
      </c>
      <c r="R748" s="215"/>
    </row>
    <row r="749" spans="1:18" s="153" customFormat="1" ht="30" customHeight="1" x14ac:dyDescent="0.3">
      <c r="A749" s="164">
        <f t="shared" si="12"/>
        <v>744</v>
      </c>
      <c r="B749" s="164" t="s">
        <v>3368</v>
      </c>
      <c r="C749" s="215" t="s">
        <v>3358</v>
      </c>
      <c r="D749" s="215" t="s">
        <v>2902</v>
      </c>
      <c r="E749" s="215" t="s">
        <v>3369</v>
      </c>
      <c r="F749" s="215" t="s">
        <v>28</v>
      </c>
      <c r="G749" s="215" t="s">
        <v>221</v>
      </c>
      <c r="H749" s="147" t="s">
        <v>3373</v>
      </c>
      <c r="I749" s="147" t="s">
        <v>3374</v>
      </c>
      <c r="J749" s="151" t="s">
        <v>3375</v>
      </c>
      <c r="K749" s="147" t="s">
        <v>1532</v>
      </c>
      <c r="L749" s="168" t="s">
        <v>219</v>
      </c>
      <c r="M749" s="168" t="s">
        <v>219</v>
      </c>
      <c r="N749" s="165" t="s">
        <v>219</v>
      </c>
      <c r="O749" s="165" t="s">
        <v>219</v>
      </c>
      <c r="P749" s="149">
        <v>0</v>
      </c>
      <c r="Q749" s="149">
        <v>10</v>
      </c>
      <c r="R749" s="215" t="s">
        <v>3376</v>
      </c>
    </row>
    <row r="750" spans="1:18" s="153" customFormat="1" ht="30" customHeight="1" x14ac:dyDescent="0.3">
      <c r="A750" s="164">
        <f t="shared" si="12"/>
        <v>745</v>
      </c>
      <c r="B750" s="164" t="s">
        <v>3195</v>
      </c>
      <c r="C750" s="215" t="s">
        <v>3358</v>
      </c>
      <c r="D750" s="215" t="s">
        <v>3377</v>
      </c>
      <c r="E750" s="215" t="s">
        <v>3378</v>
      </c>
      <c r="F750" s="215" t="s">
        <v>28</v>
      </c>
      <c r="G750" s="215" t="s">
        <v>221</v>
      </c>
      <c r="H750" s="147" t="s">
        <v>3379</v>
      </c>
      <c r="I750" s="147" t="s">
        <v>3380</v>
      </c>
      <c r="J750" s="151" t="s">
        <v>3381</v>
      </c>
      <c r="K750" s="147" t="s">
        <v>73</v>
      </c>
      <c r="L750" s="168" t="s">
        <v>219</v>
      </c>
      <c r="M750" s="168" t="s">
        <v>219</v>
      </c>
      <c r="N750" s="165">
        <v>400</v>
      </c>
      <c r="O750" s="165">
        <v>400</v>
      </c>
      <c r="P750" s="149">
        <v>0</v>
      </c>
      <c r="Q750" s="149">
        <v>50</v>
      </c>
      <c r="R750" s="215"/>
    </row>
    <row r="751" spans="1:18" s="153" customFormat="1" ht="30" customHeight="1" x14ac:dyDescent="0.3">
      <c r="A751" s="164">
        <f t="shared" si="12"/>
        <v>746</v>
      </c>
      <c r="B751" s="164" t="s">
        <v>3195</v>
      </c>
      <c r="C751" s="215" t="s">
        <v>3358</v>
      </c>
      <c r="D751" s="215" t="s">
        <v>3377</v>
      </c>
      <c r="E751" s="215" t="s">
        <v>3378</v>
      </c>
      <c r="F751" s="215" t="s">
        <v>28</v>
      </c>
      <c r="G751" s="215" t="s">
        <v>221</v>
      </c>
      <c r="H751" s="147" t="s">
        <v>3382</v>
      </c>
      <c r="I751" s="147" t="s">
        <v>3383</v>
      </c>
      <c r="J751" s="151" t="s">
        <v>3384</v>
      </c>
      <c r="K751" s="147" t="s">
        <v>73</v>
      </c>
      <c r="L751" s="168" t="s">
        <v>219</v>
      </c>
      <c r="M751" s="168" t="s">
        <v>219</v>
      </c>
      <c r="N751" s="165">
        <v>500</v>
      </c>
      <c r="O751" s="165">
        <v>500</v>
      </c>
      <c r="P751" s="149">
        <v>0</v>
      </c>
      <c r="Q751" s="149">
        <v>50</v>
      </c>
      <c r="R751" s="164"/>
    </row>
    <row r="752" spans="1:18" s="153" customFormat="1" ht="30" customHeight="1" x14ac:dyDescent="0.3">
      <c r="A752" s="164">
        <f t="shared" si="12"/>
        <v>747</v>
      </c>
      <c r="B752" s="164" t="s">
        <v>3195</v>
      </c>
      <c r="C752" s="164" t="s">
        <v>3358</v>
      </c>
      <c r="D752" s="164" t="s">
        <v>3377</v>
      </c>
      <c r="E752" s="164" t="s">
        <v>3378</v>
      </c>
      <c r="F752" s="164" t="s">
        <v>28</v>
      </c>
      <c r="G752" s="164" t="s">
        <v>221</v>
      </c>
      <c r="H752" s="147" t="s">
        <v>3385</v>
      </c>
      <c r="I752" s="147" t="s">
        <v>3374</v>
      </c>
      <c r="J752" s="167" t="s">
        <v>3386</v>
      </c>
      <c r="K752" s="168" t="s">
        <v>1217</v>
      </c>
      <c r="L752" s="168" t="s">
        <v>219</v>
      </c>
      <c r="M752" s="168" t="s">
        <v>219</v>
      </c>
      <c r="N752" s="169">
        <v>937</v>
      </c>
      <c r="O752" s="169">
        <v>937</v>
      </c>
      <c r="P752" s="171">
        <v>0</v>
      </c>
      <c r="Q752" s="171">
        <v>100</v>
      </c>
      <c r="R752" s="164"/>
    </row>
    <row r="753" spans="1:18" s="153" customFormat="1" ht="30" customHeight="1" x14ac:dyDescent="0.3">
      <c r="A753" s="164">
        <f t="shared" si="12"/>
        <v>748</v>
      </c>
      <c r="B753" s="164" t="s">
        <v>3195</v>
      </c>
      <c r="C753" s="164" t="s">
        <v>3358</v>
      </c>
      <c r="D753" s="164" t="s">
        <v>3387</v>
      </c>
      <c r="E753" s="164" t="s">
        <v>3388</v>
      </c>
      <c r="F753" s="164" t="s">
        <v>28</v>
      </c>
      <c r="G753" s="164" t="s">
        <v>687</v>
      </c>
      <c r="H753" s="147" t="s">
        <v>3389</v>
      </c>
      <c r="I753" s="147" t="s">
        <v>3390</v>
      </c>
      <c r="J753" s="147" t="s">
        <v>3391</v>
      </c>
      <c r="K753" s="168" t="s">
        <v>277</v>
      </c>
      <c r="L753" s="168" t="s">
        <v>3392</v>
      </c>
      <c r="M753" s="168" t="s">
        <v>772</v>
      </c>
      <c r="N753" s="169">
        <v>9770</v>
      </c>
      <c r="O753" s="169">
        <v>5770</v>
      </c>
      <c r="P753" s="171">
        <v>0</v>
      </c>
      <c r="Q753" s="171">
        <v>40</v>
      </c>
      <c r="R753" s="164"/>
    </row>
    <row r="754" spans="1:18" s="153" customFormat="1" ht="30" customHeight="1" x14ac:dyDescent="0.3">
      <c r="A754" s="164">
        <f t="shared" si="12"/>
        <v>749</v>
      </c>
      <c r="B754" s="164" t="s">
        <v>3393</v>
      </c>
      <c r="C754" s="164" t="s">
        <v>3394</v>
      </c>
      <c r="D754" s="164" t="s">
        <v>3395</v>
      </c>
      <c r="E754" s="164" t="s">
        <v>3396</v>
      </c>
      <c r="F754" s="164" t="s">
        <v>37</v>
      </c>
      <c r="G754" s="164" t="s">
        <v>93</v>
      </c>
      <c r="H754" s="164" t="s">
        <v>3397</v>
      </c>
      <c r="I754" s="164" t="s">
        <v>3398</v>
      </c>
      <c r="J754" s="167" t="s">
        <v>3399</v>
      </c>
      <c r="K754" s="168" t="s">
        <v>1217</v>
      </c>
      <c r="L754" s="168" t="s">
        <v>3400</v>
      </c>
      <c r="M754" s="168" t="s">
        <v>2937</v>
      </c>
      <c r="N754" s="169">
        <v>2774</v>
      </c>
      <c r="O754" s="169">
        <v>1000</v>
      </c>
      <c r="P754" s="171">
        <v>55</v>
      </c>
      <c r="Q754" s="171">
        <v>100</v>
      </c>
      <c r="R754" s="164"/>
    </row>
    <row r="755" spans="1:18" s="153" customFormat="1" ht="30" customHeight="1" x14ac:dyDescent="0.3">
      <c r="A755" s="164">
        <f t="shared" si="12"/>
        <v>750</v>
      </c>
      <c r="B755" s="164" t="s">
        <v>3393</v>
      </c>
      <c r="C755" s="164" t="s">
        <v>3394</v>
      </c>
      <c r="D755" s="164" t="s">
        <v>3395</v>
      </c>
      <c r="E755" s="164" t="s">
        <v>3396</v>
      </c>
      <c r="F755" s="164" t="s">
        <v>37</v>
      </c>
      <c r="G755" s="215" t="s">
        <v>93</v>
      </c>
      <c r="H755" s="215" t="s">
        <v>3401</v>
      </c>
      <c r="I755" s="164" t="s">
        <v>3402</v>
      </c>
      <c r="J755" s="151" t="s">
        <v>3403</v>
      </c>
      <c r="K755" s="147" t="s">
        <v>326</v>
      </c>
      <c r="L755" s="147" t="s">
        <v>219</v>
      </c>
      <c r="M755" s="147" t="s">
        <v>219</v>
      </c>
      <c r="N755" s="165">
        <v>4200</v>
      </c>
      <c r="O755" s="165">
        <v>1200</v>
      </c>
      <c r="P755" s="149">
        <v>0</v>
      </c>
      <c r="Q755" s="149">
        <v>30</v>
      </c>
      <c r="R755" s="215"/>
    </row>
    <row r="756" spans="1:18" s="153" customFormat="1" ht="30" customHeight="1" x14ac:dyDescent="0.3">
      <c r="A756" s="164">
        <f t="shared" si="12"/>
        <v>751</v>
      </c>
      <c r="B756" s="164" t="s">
        <v>3393</v>
      </c>
      <c r="C756" s="215" t="s">
        <v>3404</v>
      </c>
      <c r="D756" s="215" t="s">
        <v>3405</v>
      </c>
      <c r="E756" s="215" t="s">
        <v>3406</v>
      </c>
      <c r="F756" s="215" t="s">
        <v>28</v>
      </c>
      <c r="G756" s="215" t="s">
        <v>1604</v>
      </c>
      <c r="H756" s="215" t="s">
        <v>3407</v>
      </c>
      <c r="I756" s="215" t="s">
        <v>3408</v>
      </c>
      <c r="J756" s="215" t="s">
        <v>3409</v>
      </c>
      <c r="K756" s="147" t="s">
        <v>264</v>
      </c>
      <c r="L756" s="147" t="s">
        <v>219</v>
      </c>
      <c r="M756" s="147" t="s">
        <v>219</v>
      </c>
      <c r="N756" s="165">
        <v>125</v>
      </c>
      <c r="O756" s="165">
        <v>125</v>
      </c>
      <c r="P756" s="149"/>
      <c r="Q756" s="149"/>
      <c r="R756" s="215"/>
    </row>
    <row r="757" spans="1:18" s="153" customFormat="1" ht="30" customHeight="1" x14ac:dyDescent="0.3">
      <c r="A757" s="164">
        <f t="shared" si="12"/>
        <v>752</v>
      </c>
      <c r="B757" s="164" t="s">
        <v>3393</v>
      </c>
      <c r="C757" s="215" t="s">
        <v>3404</v>
      </c>
      <c r="D757" s="215" t="s">
        <v>3405</v>
      </c>
      <c r="E757" s="215" t="s">
        <v>3406</v>
      </c>
      <c r="F757" s="215" t="s">
        <v>28</v>
      </c>
      <c r="G757" s="215" t="s">
        <v>260</v>
      </c>
      <c r="H757" s="215" t="s">
        <v>3410</v>
      </c>
      <c r="I757" s="215" t="s">
        <v>3408</v>
      </c>
      <c r="J757" s="215" t="s">
        <v>3411</v>
      </c>
      <c r="K757" s="147" t="s">
        <v>264</v>
      </c>
      <c r="L757" s="147" t="s">
        <v>219</v>
      </c>
      <c r="M757" s="147" t="s">
        <v>219</v>
      </c>
      <c r="N757" s="165">
        <v>550</v>
      </c>
      <c r="O757" s="165">
        <v>550</v>
      </c>
      <c r="P757" s="149"/>
      <c r="Q757" s="149"/>
      <c r="R757" s="215"/>
    </row>
    <row r="758" spans="1:18" s="153" customFormat="1" ht="30" customHeight="1" x14ac:dyDescent="0.3">
      <c r="A758" s="164">
        <f t="shared" si="12"/>
        <v>753</v>
      </c>
      <c r="B758" s="164" t="s">
        <v>3412</v>
      </c>
      <c r="C758" s="164" t="s">
        <v>3413</v>
      </c>
      <c r="D758" s="164" t="s">
        <v>3414</v>
      </c>
      <c r="E758" s="164" t="s">
        <v>3415</v>
      </c>
      <c r="F758" s="164" t="s">
        <v>312</v>
      </c>
      <c r="G758" s="164" t="s">
        <v>339</v>
      </c>
      <c r="H758" s="167" t="s">
        <v>3416</v>
      </c>
      <c r="I758" s="167" t="s">
        <v>3417</v>
      </c>
      <c r="J758" s="164" t="s">
        <v>3418</v>
      </c>
      <c r="K758" s="168" t="s">
        <v>264</v>
      </c>
      <c r="L758" s="168" t="s">
        <v>137</v>
      </c>
      <c r="M758" s="168" t="s">
        <v>638</v>
      </c>
      <c r="N758" s="169">
        <v>4000</v>
      </c>
      <c r="O758" s="169">
        <v>2750</v>
      </c>
      <c r="P758" s="149">
        <v>0</v>
      </c>
      <c r="Q758" s="171">
        <v>100</v>
      </c>
      <c r="R758" s="164"/>
    </row>
    <row r="759" spans="1:18" s="153" customFormat="1" ht="30" customHeight="1" x14ac:dyDescent="0.3">
      <c r="A759" s="164">
        <f t="shared" si="12"/>
        <v>754</v>
      </c>
      <c r="B759" s="164" t="s">
        <v>3412</v>
      </c>
      <c r="C759" s="164" t="s">
        <v>3413</v>
      </c>
      <c r="D759" s="164" t="s">
        <v>3414</v>
      </c>
      <c r="E759" s="164" t="s">
        <v>3415</v>
      </c>
      <c r="F759" s="164" t="s">
        <v>312</v>
      </c>
      <c r="G759" s="164" t="s">
        <v>3419</v>
      </c>
      <c r="H759" s="167" t="s">
        <v>3420</v>
      </c>
      <c r="I759" s="167" t="s">
        <v>3421</v>
      </c>
      <c r="J759" s="164" t="s">
        <v>3422</v>
      </c>
      <c r="K759" s="168" t="s">
        <v>264</v>
      </c>
      <c r="L759" s="168" t="s">
        <v>137</v>
      </c>
      <c r="M759" s="168" t="s">
        <v>1229</v>
      </c>
      <c r="N759" s="169">
        <v>1200</v>
      </c>
      <c r="O759" s="169">
        <v>1200</v>
      </c>
      <c r="P759" s="149">
        <v>0</v>
      </c>
      <c r="Q759" s="171">
        <v>100</v>
      </c>
      <c r="R759" s="164"/>
    </row>
    <row r="760" spans="1:18" s="153" customFormat="1" ht="30" customHeight="1" x14ac:dyDescent="0.3">
      <c r="A760" s="164">
        <f t="shared" si="12"/>
        <v>755</v>
      </c>
      <c r="B760" s="215" t="s">
        <v>3393</v>
      </c>
      <c r="C760" s="215" t="s">
        <v>3423</v>
      </c>
      <c r="D760" s="215" t="s">
        <v>3424</v>
      </c>
      <c r="E760" s="215" t="s">
        <v>3425</v>
      </c>
      <c r="F760" s="215" t="s">
        <v>28</v>
      </c>
      <c r="G760" s="215" t="s">
        <v>661</v>
      </c>
      <c r="H760" s="148" t="s">
        <v>3426</v>
      </c>
      <c r="I760" s="148" t="s">
        <v>3421</v>
      </c>
      <c r="J760" s="148" t="s">
        <v>3427</v>
      </c>
      <c r="K760" s="168" t="s">
        <v>264</v>
      </c>
      <c r="L760" s="168" t="s">
        <v>137</v>
      </c>
      <c r="M760" s="168" t="s">
        <v>1229</v>
      </c>
      <c r="N760" s="165">
        <v>600</v>
      </c>
      <c r="O760" s="165">
        <v>600</v>
      </c>
      <c r="P760" s="149">
        <v>0</v>
      </c>
      <c r="Q760" s="149">
        <v>100</v>
      </c>
      <c r="R760" s="215"/>
    </row>
    <row r="761" spans="1:18" s="153" customFormat="1" ht="30" customHeight="1" x14ac:dyDescent="0.3">
      <c r="A761" s="164">
        <f t="shared" si="12"/>
        <v>756</v>
      </c>
      <c r="B761" s="215" t="s">
        <v>3393</v>
      </c>
      <c r="C761" s="215" t="s">
        <v>3423</v>
      </c>
      <c r="D761" s="215" t="s">
        <v>3424</v>
      </c>
      <c r="E761" s="215" t="s">
        <v>3425</v>
      </c>
      <c r="F761" s="215" t="s">
        <v>28</v>
      </c>
      <c r="G761" s="215" t="s">
        <v>661</v>
      </c>
      <c r="H761" s="148" t="s">
        <v>3428</v>
      </c>
      <c r="I761" s="148" t="s">
        <v>3429</v>
      </c>
      <c r="J761" s="215" t="s">
        <v>3430</v>
      </c>
      <c r="K761" s="168" t="s">
        <v>264</v>
      </c>
      <c r="L761" s="168" t="s">
        <v>137</v>
      </c>
      <c r="M761" s="168" t="s">
        <v>1229</v>
      </c>
      <c r="N761" s="165">
        <v>1000</v>
      </c>
      <c r="O761" s="165">
        <v>1000</v>
      </c>
      <c r="P761" s="149">
        <v>0</v>
      </c>
      <c r="Q761" s="149">
        <v>100</v>
      </c>
      <c r="R761" s="215"/>
    </row>
    <row r="762" spans="1:18" s="153" customFormat="1" ht="30" customHeight="1" x14ac:dyDescent="0.3">
      <c r="A762" s="164">
        <f t="shared" si="12"/>
        <v>757</v>
      </c>
      <c r="B762" s="215" t="s">
        <v>3393</v>
      </c>
      <c r="C762" s="215" t="s">
        <v>3423</v>
      </c>
      <c r="D762" s="215" t="s">
        <v>3424</v>
      </c>
      <c r="E762" s="215" t="s">
        <v>3425</v>
      </c>
      <c r="F762" s="215" t="s">
        <v>28</v>
      </c>
      <c r="G762" s="215" t="s">
        <v>661</v>
      </c>
      <c r="H762" s="148" t="s">
        <v>3431</v>
      </c>
      <c r="I762" s="148" t="s">
        <v>3432</v>
      </c>
      <c r="J762" s="215" t="s">
        <v>3433</v>
      </c>
      <c r="K762" s="168" t="s">
        <v>264</v>
      </c>
      <c r="L762" s="168" t="s">
        <v>137</v>
      </c>
      <c r="M762" s="168" t="s">
        <v>1229</v>
      </c>
      <c r="N762" s="165">
        <v>1000</v>
      </c>
      <c r="O762" s="165">
        <v>1000</v>
      </c>
      <c r="P762" s="149">
        <v>0</v>
      </c>
      <c r="Q762" s="149">
        <v>100</v>
      </c>
      <c r="R762" s="215"/>
    </row>
    <row r="763" spans="1:18" s="153" customFormat="1" ht="30" customHeight="1" x14ac:dyDescent="0.3">
      <c r="A763" s="164">
        <f t="shared" si="12"/>
        <v>758</v>
      </c>
      <c r="B763" s="215" t="s">
        <v>3393</v>
      </c>
      <c r="C763" s="215" t="s">
        <v>3423</v>
      </c>
      <c r="D763" s="215" t="s">
        <v>3424</v>
      </c>
      <c r="E763" s="215" t="s">
        <v>3425</v>
      </c>
      <c r="F763" s="215" t="s">
        <v>28</v>
      </c>
      <c r="G763" s="215" t="s">
        <v>661</v>
      </c>
      <c r="H763" s="148" t="s">
        <v>3434</v>
      </c>
      <c r="I763" s="148" t="s">
        <v>3435</v>
      </c>
      <c r="J763" s="215" t="s">
        <v>3436</v>
      </c>
      <c r="K763" s="168" t="s">
        <v>264</v>
      </c>
      <c r="L763" s="168" t="s">
        <v>137</v>
      </c>
      <c r="M763" s="168" t="s">
        <v>1229</v>
      </c>
      <c r="N763" s="165">
        <v>500</v>
      </c>
      <c r="O763" s="165">
        <v>500</v>
      </c>
      <c r="P763" s="149">
        <v>0</v>
      </c>
      <c r="Q763" s="149">
        <v>100</v>
      </c>
      <c r="R763" s="215"/>
    </row>
    <row r="764" spans="1:18" s="153" customFormat="1" ht="30" customHeight="1" x14ac:dyDescent="0.3">
      <c r="A764" s="164">
        <f t="shared" si="12"/>
        <v>759</v>
      </c>
      <c r="B764" s="215" t="s">
        <v>3393</v>
      </c>
      <c r="C764" s="215" t="s">
        <v>3423</v>
      </c>
      <c r="D764" s="215" t="s">
        <v>3424</v>
      </c>
      <c r="E764" s="215" t="s">
        <v>3425</v>
      </c>
      <c r="F764" s="215" t="s">
        <v>28</v>
      </c>
      <c r="G764" s="215" t="s">
        <v>661</v>
      </c>
      <c r="H764" s="148" t="s">
        <v>3437</v>
      </c>
      <c r="I764" s="148" t="s">
        <v>3429</v>
      </c>
      <c r="J764" s="148" t="s">
        <v>3438</v>
      </c>
      <c r="K764" s="168" t="s">
        <v>264</v>
      </c>
      <c r="L764" s="168" t="s">
        <v>137</v>
      </c>
      <c r="M764" s="168" t="s">
        <v>1229</v>
      </c>
      <c r="N764" s="165">
        <v>185</v>
      </c>
      <c r="O764" s="165">
        <v>185</v>
      </c>
      <c r="P764" s="149">
        <v>0</v>
      </c>
      <c r="Q764" s="149">
        <v>100</v>
      </c>
      <c r="R764" s="201"/>
    </row>
    <row r="765" spans="1:18" s="153" customFormat="1" ht="30" customHeight="1" x14ac:dyDescent="0.3">
      <c r="A765" s="164">
        <f t="shared" si="12"/>
        <v>760</v>
      </c>
      <c r="B765" s="215" t="s">
        <v>3393</v>
      </c>
      <c r="C765" s="215" t="s">
        <v>3423</v>
      </c>
      <c r="D765" s="215" t="s">
        <v>3424</v>
      </c>
      <c r="E765" s="215" t="s">
        <v>3425</v>
      </c>
      <c r="F765" s="215" t="s">
        <v>28</v>
      </c>
      <c r="G765" s="215" t="s">
        <v>661</v>
      </c>
      <c r="H765" s="148" t="s">
        <v>3439</v>
      </c>
      <c r="I765" s="148" t="s">
        <v>3421</v>
      </c>
      <c r="J765" s="148" t="s">
        <v>3440</v>
      </c>
      <c r="K765" s="168" t="s">
        <v>264</v>
      </c>
      <c r="L765" s="168" t="s">
        <v>137</v>
      </c>
      <c r="M765" s="168" t="s">
        <v>1229</v>
      </c>
      <c r="N765" s="165">
        <v>120</v>
      </c>
      <c r="O765" s="165">
        <v>120</v>
      </c>
      <c r="P765" s="149">
        <v>0</v>
      </c>
      <c r="Q765" s="149">
        <v>100</v>
      </c>
      <c r="R765" s="201"/>
    </row>
    <row r="766" spans="1:18" s="153" customFormat="1" ht="30" customHeight="1" x14ac:dyDescent="0.3">
      <c r="A766" s="164">
        <f t="shared" si="12"/>
        <v>761</v>
      </c>
      <c r="B766" s="215" t="s">
        <v>3393</v>
      </c>
      <c r="C766" s="215" t="s">
        <v>3423</v>
      </c>
      <c r="D766" s="215" t="s">
        <v>3424</v>
      </c>
      <c r="E766" s="215" t="s">
        <v>3425</v>
      </c>
      <c r="F766" s="215" t="s">
        <v>28</v>
      </c>
      <c r="G766" s="215" t="s">
        <v>661</v>
      </c>
      <c r="H766" s="148" t="s">
        <v>3441</v>
      </c>
      <c r="I766" s="148" t="s">
        <v>3442</v>
      </c>
      <c r="J766" s="148" t="s">
        <v>3443</v>
      </c>
      <c r="K766" s="168" t="s">
        <v>264</v>
      </c>
      <c r="L766" s="168" t="s">
        <v>137</v>
      </c>
      <c r="M766" s="168" t="s">
        <v>1229</v>
      </c>
      <c r="N766" s="165">
        <v>120</v>
      </c>
      <c r="O766" s="165">
        <v>120</v>
      </c>
      <c r="P766" s="149">
        <v>0</v>
      </c>
      <c r="Q766" s="149">
        <v>100</v>
      </c>
      <c r="R766" s="201"/>
    </row>
    <row r="767" spans="1:18" s="153" customFormat="1" ht="30" customHeight="1" x14ac:dyDescent="0.3">
      <c r="A767" s="164">
        <f t="shared" si="12"/>
        <v>762</v>
      </c>
      <c r="B767" s="164" t="s">
        <v>3393</v>
      </c>
      <c r="C767" s="164" t="s">
        <v>3444</v>
      </c>
      <c r="D767" s="164" t="s">
        <v>3445</v>
      </c>
      <c r="E767" s="164" t="s">
        <v>3446</v>
      </c>
      <c r="F767" s="164" t="s">
        <v>28</v>
      </c>
      <c r="G767" s="164" t="s">
        <v>681</v>
      </c>
      <c r="H767" s="164" t="s">
        <v>3447</v>
      </c>
      <c r="I767" s="164" t="s">
        <v>3448</v>
      </c>
      <c r="J767" s="167" t="s">
        <v>3449</v>
      </c>
      <c r="K767" s="168" t="s">
        <v>352</v>
      </c>
      <c r="L767" s="168" t="s">
        <v>73</v>
      </c>
      <c r="M767" s="168" t="s">
        <v>602</v>
      </c>
      <c r="N767" s="169">
        <v>519</v>
      </c>
      <c r="O767" s="169">
        <v>519</v>
      </c>
      <c r="P767" s="171" t="s">
        <v>74</v>
      </c>
      <c r="Q767" s="171">
        <v>100</v>
      </c>
      <c r="R767" s="164"/>
    </row>
    <row r="768" spans="1:18" s="153" customFormat="1" ht="30" customHeight="1" x14ac:dyDescent="0.3">
      <c r="A768" s="164">
        <f t="shared" si="12"/>
        <v>763</v>
      </c>
      <c r="B768" s="164" t="s">
        <v>3393</v>
      </c>
      <c r="C768" s="164" t="s">
        <v>3450</v>
      </c>
      <c r="D768" s="164" t="s">
        <v>117</v>
      </c>
      <c r="E768" s="164" t="s">
        <v>3451</v>
      </c>
      <c r="F768" s="164" t="s">
        <v>28</v>
      </c>
      <c r="G768" s="164" t="s">
        <v>93</v>
      </c>
      <c r="H768" s="168" t="s">
        <v>3452</v>
      </c>
      <c r="I768" s="168" t="s">
        <v>3453</v>
      </c>
      <c r="J768" s="167" t="s">
        <v>3454</v>
      </c>
      <c r="K768" s="168" t="s">
        <v>264</v>
      </c>
      <c r="L768" s="168" t="s">
        <v>137</v>
      </c>
      <c r="M768" s="168" t="s">
        <v>33</v>
      </c>
      <c r="N768" s="169">
        <v>140</v>
      </c>
      <c r="O768" s="169">
        <v>140</v>
      </c>
      <c r="P768" s="171">
        <v>0</v>
      </c>
      <c r="Q768" s="171">
        <v>100</v>
      </c>
      <c r="R768" s="164"/>
    </row>
    <row r="769" spans="1:18" s="153" customFormat="1" ht="30" customHeight="1" x14ac:dyDescent="0.3">
      <c r="A769" s="164">
        <f t="shared" si="12"/>
        <v>764</v>
      </c>
      <c r="B769" s="164" t="s">
        <v>3393</v>
      </c>
      <c r="C769" s="164" t="s">
        <v>3450</v>
      </c>
      <c r="D769" s="164" t="s">
        <v>117</v>
      </c>
      <c r="E769" s="164" t="s">
        <v>3451</v>
      </c>
      <c r="F769" s="164" t="s">
        <v>28</v>
      </c>
      <c r="G769" s="215" t="s">
        <v>1047</v>
      </c>
      <c r="H769" s="168" t="s">
        <v>3455</v>
      </c>
      <c r="I769" s="168" t="s">
        <v>3456</v>
      </c>
      <c r="J769" s="151" t="s">
        <v>3457</v>
      </c>
      <c r="K769" s="168" t="s">
        <v>344</v>
      </c>
      <c r="L769" s="168" t="s">
        <v>734</v>
      </c>
      <c r="M769" s="168" t="s">
        <v>625</v>
      </c>
      <c r="N769" s="165">
        <v>160</v>
      </c>
      <c r="O769" s="165">
        <v>160</v>
      </c>
      <c r="P769" s="149">
        <v>0</v>
      </c>
      <c r="Q769" s="149">
        <v>100</v>
      </c>
      <c r="R769" s="215"/>
    </row>
    <row r="770" spans="1:18" s="153" customFormat="1" ht="49.5" x14ac:dyDescent="0.3">
      <c r="A770" s="164">
        <f t="shared" si="12"/>
        <v>765</v>
      </c>
      <c r="B770" s="164" t="s">
        <v>3393</v>
      </c>
      <c r="C770" s="215" t="s">
        <v>3450</v>
      </c>
      <c r="D770" s="215" t="s">
        <v>3458</v>
      </c>
      <c r="E770" s="215" t="s">
        <v>3459</v>
      </c>
      <c r="F770" s="215" t="s">
        <v>28</v>
      </c>
      <c r="G770" s="215" t="s">
        <v>1047</v>
      </c>
      <c r="H770" s="148" t="s">
        <v>3460</v>
      </c>
      <c r="I770" s="148" t="s">
        <v>3461</v>
      </c>
      <c r="J770" s="148" t="s">
        <v>3462</v>
      </c>
      <c r="K770" s="147" t="s">
        <v>264</v>
      </c>
      <c r="L770" s="168" t="s">
        <v>137</v>
      </c>
      <c r="M770" s="147" t="s">
        <v>3463</v>
      </c>
      <c r="N770" s="165">
        <v>35000</v>
      </c>
      <c r="O770" s="165">
        <v>16000</v>
      </c>
      <c r="P770" s="149">
        <v>0</v>
      </c>
      <c r="Q770" s="149">
        <v>40</v>
      </c>
      <c r="R770" s="215"/>
    </row>
    <row r="771" spans="1:18" s="153" customFormat="1" ht="30" customHeight="1" x14ac:dyDescent="0.3">
      <c r="A771" s="164">
        <f t="shared" si="12"/>
        <v>766</v>
      </c>
      <c r="B771" s="164" t="s">
        <v>3393</v>
      </c>
      <c r="C771" s="164" t="s">
        <v>3464</v>
      </c>
      <c r="D771" s="164" t="s">
        <v>3465</v>
      </c>
      <c r="E771" s="164" t="s">
        <v>3466</v>
      </c>
      <c r="F771" s="164" t="s">
        <v>37</v>
      </c>
      <c r="G771" s="164" t="s">
        <v>221</v>
      </c>
      <c r="H771" s="164" t="s">
        <v>3467</v>
      </c>
      <c r="I771" s="164" t="s">
        <v>3468</v>
      </c>
      <c r="J771" s="167" t="s">
        <v>3469</v>
      </c>
      <c r="K771" s="168" t="s">
        <v>344</v>
      </c>
      <c r="L771" s="168" t="s">
        <v>3470</v>
      </c>
      <c r="M771" s="168" t="s">
        <v>638</v>
      </c>
      <c r="N771" s="169">
        <v>9000</v>
      </c>
      <c r="O771" s="169">
        <v>2500</v>
      </c>
      <c r="P771" s="171">
        <v>40</v>
      </c>
      <c r="Q771" s="171">
        <v>80</v>
      </c>
      <c r="R771" s="164"/>
    </row>
    <row r="772" spans="1:18" s="153" customFormat="1" ht="30" customHeight="1" x14ac:dyDescent="0.3">
      <c r="A772" s="164">
        <f t="shared" si="12"/>
        <v>767</v>
      </c>
      <c r="B772" s="164" t="s">
        <v>3393</v>
      </c>
      <c r="C772" s="164" t="s">
        <v>3464</v>
      </c>
      <c r="D772" s="164" t="s">
        <v>3465</v>
      </c>
      <c r="E772" s="164" t="s">
        <v>3466</v>
      </c>
      <c r="F772" s="164" t="s">
        <v>37</v>
      </c>
      <c r="G772" s="164" t="s">
        <v>221</v>
      </c>
      <c r="H772" s="164" t="s">
        <v>3471</v>
      </c>
      <c r="I772" s="164" t="s">
        <v>3468</v>
      </c>
      <c r="J772" s="151" t="s">
        <v>3472</v>
      </c>
      <c r="K772" s="168" t="s">
        <v>344</v>
      </c>
      <c r="L772" s="147" t="s">
        <v>3473</v>
      </c>
      <c r="M772" s="147" t="s">
        <v>3474</v>
      </c>
      <c r="N772" s="165">
        <v>1200</v>
      </c>
      <c r="O772" s="165">
        <v>300</v>
      </c>
      <c r="P772" s="149">
        <v>10</v>
      </c>
      <c r="Q772" s="149">
        <v>70</v>
      </c>
      <c r="R772" s="215"/>
    </row>
    <row r="773" spans="1:18" s="153" customFormat="1" ht="30" customHeight="1" x14ac:dyDescent="0.3">
      <c r="A773" s="164">
        <f t="shared" si="12"/>
        <v>768</v>
      </c>
      <c r="B773" s="164" t="s">
        <v>3393</v>
      </c>
      <c r="C773" s="164" t="s">
        <v>3464</v>
      </c>
      <c r="D773" s="164" t="s">
        <v>3465</v>
      </c>
      <c r="E773" s="164" t="s">
        <v>3466</v>
      </c>
      <c r="F773" s="164" t="s">
        <v>37</v>
      </c>
      <c r="G773" s="215" t="s">
        <v>347</v>
      </c>
      <c r="H773" s="164" t="s">
        <v>3475</v>
      </c>
      <c r="I773" s="215" t="s">
        <v>3476</v>
      </c>
      <c r="J773" s="148" t="s">
        <v>3477</v>
      </c>
      <c r="K773" s="168" t="s">
        <v>344</v>
      </c>
      <c r="L773" s="168" t="s">
        <v>734</v>
      </c>
      <c r="M773" s="147" t="s">
        <v>772</v>
      </c>
      <c r="N773" s="165">
        <v>1800</v>
      </c>
      <c r="O773" s="165">
        <v>1200</v>
      </c>
      <c r="P773" s="149">
        <v>0</v>
      </c>
      <c r="Q773" s="149">
        <v>70</v>
      </c>
      <c r="R773" s="215"/>
    </row>
    <row r="774" spans="1:18" s="153" customFormat="1" ht="30" customHeight="1" x14ac:dyDescent="0.3">
      <c r="A774" s="164">
        <f t="shared" ref="A774:A837" si="13">ROW()-5</f>
        <v>769</v>
      </c>
      <c r="B774" s="164" t="s">
        <v>3393</v>
      </c>
      <c r="C774" s="164" t="s">
        <v>3464</v>
      </c>
      <c r="D774" s="215" t="s">
        <v>3478</v>
      </c>
      <c r="E774" s="215" t="s">
        <v>3479</v>
      </c>
      <c r="F774" s="215" t="s">
        <v>28</v>
      </c>
      <c r="G774" s="215" t="s">
        <v>3480</v>
      </c>
      <c r="H774" s="164" t="s">
        <v>3481</v>
      </c>
      <c r="I774" s="215" t="s">
        <v>3482</v>
      </c>
      <c r="J774" s="148" t="s">
        <v>3483</v>
      </c>
      <c r="K774" s="168" t="s">
        <v>344</v>
      </c>
      <c r="L774" s="168" t="s">
        <v>734</v>
      </c>
      <c r="M774" s="147" t="s">
        <v>33</v>
      </c>
      <c r="N774" s="165">
        <v>700</v>
      </c>
      <c r="O774" s="165">
        <v>700</v>
      </c>
      <c r="P774" s="149">
        <v>0</v>
      </c>
      <c r="Q774" s="149">
        <v>100</v>
      </c>
      <c r="R774" s="215"/>
    </row>
    <row r="775" spans="1:18" s="153" customFormat="1" ht="30" customHeight="1" x14ac:dyDescent="0.3">
      <c r="A775" s="164">
        <f t="shared" si="13"/>
        <v>770</v>
      </c>
      <c r="B775" s="215" t="s">
        <v>3393</v>
      </c>
      <c r="C775" s="215" t="s">
        <v>3464</v>
      </c>
      <c r="D775" s="215" t="s">
        <v>3484</v>
      </c>
      <c r="E775" s="215" t="s">
        <v>3485</v>
      </c>
      <c r="F775" s="215" t="s">
        <v>28</v>
      </c>
      <c r="G775" s="215" t="s">
        <v>221</v>
      </c>
      <c r="H775" s="215" t="s">
        <v>3486</v>
      </c>
      <c r="I775" s="215" t="s">
        <v>3487</v>
      </c>
      <c r="J775" s="215" t="s">
        <v>3488</v>
      </c>
      <c r="K775" s="147" t="s">
        <v>264</v>
      </c>
      <c r="L775" s="147" t="s">
        <v>219</v>
      </c>
      <c r="M775" s="147" t="s">
        <v>219</v>
      </c>
      <c r="N775" s="165">
        <v>5600</v>
      </c>
      <c r="O775" s="165">
        <v>1000</v>
      </c>
      <c r="P775" s="149"/>
      <c r="Q775" s="149"/>
      <c r="R775" s="215"/>
    </row>
    <row r="776" spans="1:18" s="153" customFormat="1" ht="30" customHeight="1" x14ac:dyDescent="0.3">
      <c r="A776" s="164">
        <f t="shared" si="13"/>
        <v>771</v>
      </c>
      <c r="B776" s="164" t="s">
        <v>3393</v>
      </c>
      <c r="C776" s="164" t="s">
        <v>3218</v>
      </c>
      <c r="D776" s="164" t="s">
        <v>3489</v>
      </c>
      <c r="E776" s="164" t="s">
        <v>3490</v>
      </c>
      <c r="F776" s="164" t="s">
        <v>28</v>
      </c>
      <c r="G776" s="164" t="s">
        <v>93</v>
      </c>
      <c r="H776" s="164" t="s">
        <v>3491</v>
      </c>
      <c r="I776" s="164" t="s">
        <v>3492</v>
      </c>
      <c r="J776" s="167" t="s">
        <v>3493</v>
      </c>
      <c r="K776" s="168" t="s">
        <v>1217</v>
      </c>
      <c r="L776" s="168" t="s">
        <v>734</v>
      </c>
      <c r="M776" s="168" t="s">
        <v>3494</v>
      </c>
      <c r="N776" s="169">
        <v>300</v>
      </c>
      <c r="O776" s="169">
        <v>300</v>
      </c>
      <c r="P776" s="171">
        <v>100</v>
      </c>
      <c r="Q776" s="171">
        <v>100</v>
      </c>
      <c r="R776" s="164"/>
    </row>
    <row r="777" spans="1:18" s="153" customFormat="1" ht="30" customHeight="1" x14ac:dyDescent="0.3">
      <c r="A777" s="164">
        <f t="shared" si="13"/>
        <v>772</v>
      </c>
      <c r="B777" s="164" t="s">
        <v>3393</v>
      </c>
      <c r="C777" s="215" t="s">
        <v>3218</v>
      </c>
      <c r="D777" s="215" t="s">
        <v>3495</v>
      </c>
      <c r="E777" s="215" t="s">
        <v>3496</v>
      </c>
      <c r="F777" s="215" t="s">
        <v>37</v>
      </c>
      <c r="G777" s="215" t="s">
        <v>93</v>
      </c>
      <c r="H777" s="215" t="s">
        <v>3497</v>
      </c>
      <c r="I777" s="164" t="s">
        <v>3498</v>
      </c>
      <c r="J777" s="151" t="s">
        <v>3499</v>
      </c>
      <c r="K777" s="147" t="s">
        <v>264</v>
      </c>
      <c r="L777" s="147" t="s">
        <v>3500</v>
      </c>
      <c r="M777" s="147" t="s">
        <v>33</v>
      </c>
      <c r="N777" s="165">
        <v>848</v>
      </c>
      <c r="O777" s="165">
        <v>520</v>
      </c>
      <c r="P777" s="149">
        <v>35</v>
      </c>
      <c r="Q777" s="149">
        <v>100</v>
      </c>
      <c r="R777" s="215"/>
    </row>
    <row r="778" spans="1:18" s="153" customFormat="1" ht="30" customHeight="1" x14ac:dyDescent="0.3">
      <c r="A778" s="164">
        <f t="shared" si="13"/>
        <v>773</v>
      </c>
      <c r="B778" s="164" t="s">
        <v>3393</v>
      </c>
      <c r="C778" s="215" t="s">
        <v>3218</v>
      </c>
      <c r="D778" s="215" t="s">
        <v>3501</v>
      </c>
      <c r="E778" s="215" t="s">
        <v>3502</v>
      </c>
      <c r="F778" s="215" t="s">
        <v>28</v>
      </c>
      <c r="G778" s="215" t="s">
        <v>93</v>
      </c>
      <c r="H778" s="215" t="s">
        <v>3503</v>
      </c>
      <c r="I778" s="215" t="s">
        <v>3504</v>
      </c>
      <c r="J778" s="215" t="s">
        <v>1494</v>
      </c>
      <c r="K778" s="147" t="s">
        <v>264</v>
      </c>
      <c r="L778" s="147" t="s">
        <v>219</v>
      </c>
      <c r="M778" s="147" t="s">
        <v>219</v>
      </c>
      <c r="N778" s="165">
        <v>500</v>
      </c>
      <c r="O778" s="165">
        <v>500</v>
      </c>
      <c r="P778" s="149"/>
      <c r="Q778" s="149">
        <v>100</v>
      </c>
      <c r="R778" s="215"/>
    </row>
    <row r="779" spans="1:18" s="153" customFormat="1" ht="30" customHeight="1" x14ac:dyDescent="0.3">
      <c r="A779" s="164">
        <f t="shared" si="13"/>
        <v>774</v>
      </c>
      <c r="B779" s="215" t="s">
        <v>3393</v>
      </c>
      <c r="C779" s="215" t="s">
        <v>3218</v>
      </c>
      <c r="D779" s="215" t="s">
        <v>3501</v>
      </c>
      <c r="E779" s="215" t="s">
        <v>3502</v>
      </c>
      <c r="F779" s="215" t="s">
        <v>28</v>
      </c>
      <c r="G779" s="215" t="s">
        <v>93</v>
      </c>
      <c r="H779" s="215" t="s">
        <v>3505</v>
      </c>
      <c r="I779" s="215" t="s">
        <v>3498</v>
      </c>
      <c r="J779" s="215" t="s">
        <v>438</v>
      </c>
      <c r="K779" s="147" t="s">
        <v>264</v>
      </c>
      <c r="L779" s="147" t="s">
        <v>219</v>
      </c>
      <c r="M779" s="147" t="s">
        <v>219</v>
      </c>
      <c r="N779" s="165">
        <v>150</v>
      </c>
      <c r="O779" s="165">
        <v>150</v>
      </c>
      <c r="P779" s="149"/>
      <c r="Q779" s="149">
        <v>100</v>
      </c>
      <c r="R779" s="215"/>
    </row>
    <row r="780" spans="1:18" s="153" customFormat="1" ht="30" customHeight="1" x14ac:dyDescent="0.3">
      <c r="A780" s="164">
        <f t="shared" si="13"/>
        <v>775</v>
      </c>
      <c r="B780" s="215" t="s">
        <v>3393</v>
      </c>
      <c r="C780" s="215" t="s">
        <v>3218</v>
      </c>
      <c r="D780" s="215" t="s">
        <v>3495</v>
      </c>
      <c r="E780" s="215" t="s">
        <v>3496</v>
      </c>
      <c r="F780" s="215" t="s">
        <v>28</v>
      </c>
      <c r="G780" s="215" t="s">
        <v>93</v>
      </c>
      <c r="H780" s="215" t="s">
        <v>3506</v>
      </c>
      <c r="I780" s="215" t="s">
        <v>3507</v>
      </c>
      <c r="J780" s="215" t="s">
        <v>3508</v>
      </c>
      <c r="K780" s="147" t="s">
        <v>264</v>
      </c>
      <c r="L780" s="147" t="s">
        <v>219</v>
      </c>
      <c r="M780" s="147" t="s">
        <v>219</v>
      </c>
      <c r="N780" s="165">
        <v>200</v>
      </c>
      <c r="O780" s="165">
        <v>200</v>
      </c>
      <c r="P780" s="149"/>
      <c r="Q780" s="149">
        <v>100</v>
      </c>
      <c r="R780" s="215"/>
    </row>
    <row r="781" spans="1:18" s="153" customFormat="1" ht="30" customHeight="1" x14ac:dyDescent="0.3">
      <c r="A781" s="164">
        <f t="shared" si="13"/>
        <v>776</v>
      </c>
      <c r="B781" s="215" t="s">
        <v>3393</v>
      </c>
      <c r="C781" s="215" t="s">
        <v>3509</v>
      </c>
      <c r="D781" s="215" t="s">
        <v>3510</v>
      </c>
      <c r="E781" s="215" t="s">
        <v>3511</v>
      </c>
      <c r="F781" s="215" t="s">
        <v>28</v>
      </c>
      <c r="G781" s="215" t="s">
        <v>93</v>
      </c>
      <c r="H781" s="215" t="s">
        <v>3512</v>
      </c>
      <c r="I781" s="215" t="s">
        <v>3513</v>
      </c>
      <c r="J781" s="148" t="s">
        <v>3514</v>
      </c>
      <c r="K781" s="147" t="s">
        <v>42</v>
      </c>
      <c r="L781" s="147"/>
      <c r="M781" s="147"/>
      <c r="N781" s="165">
        <v>400</v>
      </c>
      <c r="O781" s="165">
        <v>400</v>
      </c>
      <c r="P781" s="149"/>
      <c r="Q781" s="149"/>
      <c r="R781" s="215"/>
    </row>
    <row r="782" spans="1:18" s="153" customFormat="1" ht="30" customHeight="1" x14ac:dyDescent="0.3">
      <c r="A782" s="164">
        <f t="shared" si="13"/>
        <v>777</v>
      </c>
      <c r="B782" s="215" t="s">
        <v>3393</v>
      </c>
      <c r="C782" s="215" t="s">
        <v>3509</v>
      </c>
      <c r="D782" s="215" t="s">
        <v>3510</v>
      </c>
      <c r="E782" s="215" t="s">
        <v>3511</v>
      </c>
      <c r="F782" s="215" t="s">
        <v>28</v>
      </c>
      <c r="G782" s="215" t="s">
        <v>93</v>
      </c>
      <c r="H782" s="215" t="s">
        <v>3515</v>
      </c>
      <c r="I782" s="215" t="s">
        <v>3516</v>
      </c>
      <c r="J782" s="148" t="s">
        <v>3517</v>
      </c>
      <c r="K782" s="147" t="s">
        <v>42</v>
      </c>
      <c r="L782" s="147"/>
      <c r="M782" s="147"/>
      <c r="N782" s="165">
        <v>350</v>
      </c>
      <c r="O782" s="165">
        <v>350</v>
      </c>
      <c r="P782" s="149"/>
      <c r="Q782" s="149"/>
      <c r="R782" s="215"/>
    </row>
    <row r="783" spans="1:18" s="153" customFormat="1" ht="30" customHeight="1" x14ac:dyDescent="0.3">
      <c r="A783" s="164">
        <f t="shared" si="13"/>
        <v>778</v>
      </c>
      <c r="B783" s="215" t="s">
        <v>3393</v>
      </c>
      <c r="C783" s="215" t="s">
        <v>3509</v>
      </c>
      <c r="D783" s="215" t="s">
        <v>3510</v>
      </c>
      <c r="E783" s="215" t="s">
        <v>3511</v>
      </c>
      <c r="F783" s="215" t="s">
        <v>28</v>
      </c>
      <c r="G783" s="215" t="s">
        <v>93</v>
      </c>
      <c r="H783" s="215" t="s">
        <v>3518</v>
      </c>
      <c r="I783" s="215" t="s">
        <v>3519</v>
      </c>
      <c r="J783" s="148" t="s">
        <v>3520</v>
      </c>
      <c r="K783" s="147" t="s">
        <v>42</v>
      </c>
      <c r="L783" s="147"/>
      <c r="M783" s="147"/>
      <c r="N783" s="165">
        <v>150</v>
      </c>
      <c r="O783" s="165">
        <v>150</v>
      </c>
      <c r="P783" s="149"/>
      <c r="Q783" s="149"/>
      <c r="R783" s="215"/>
    </row>
    <row r="784" spans="1:18" s="153" customFormat="1" ht="39.950000000000003" customHeight="1" x14ac:dyDescent="0.3">
      <c r="A784" s="164">
        <f t="shared" si="13"/>
        <v>779</v>
      </c>
      <c r="B784" s="164" t="s">
        <v>3412</v>
      </c>
      <c r="C784" s="168" t="s">
        <v>3521</v>
      </c>
      <c r="D784" s="164" t="s">
        <v>3522</v>
      </c>
      <c r="E784" s="164" t="s">
        <v>3523</v>
      </c>
      <c r="F784" s="164" t="s">
        <v>312</v>
      </c>
      <c r="G784" s="164" t="s">
        <v>1370</v>
      </c>
      <c r="H784" s="177" t="s">
        <v>3524</v>
      </c>
      <c r="I784" s="164" t="s">
        <v>3525</v>
      </c>
      <c r="J784" s="167" t="s">
        <v>3526</v>
      </c>
      <c r="K784" s="168" t="s">
        <v>364</v>
      </c>
      <c r="L784" s="147" t="s">
        <v>219</v>
      </c>
      <c r="M784" s="147" t="s">
        <v>219</v>
      </c>
      <c r="N784" s="169">
        <v>600</v>
      </c>
      <c r="O784" s="169">
        <v>600</v>
      </c>
      <c r="P784" s="171">
        <v>0</v>
      </c>
      <c r="Q784" s="171">
        <v>100</v>
      </c>
      <c r="R784" s="164"/>
    </row>
    <row r="785" spans="1:18" s="153" customFormat="1" ht="39.950000000000003" customHeight="1" x14ac:dyDescent="0.3">
      <c r="A785" s="164">
        <f t="shared" si="13"/>
        <v>780</v>
      </c>
      <c r="B785" s="164" t="s">
        <v>3412</v>
      </c>
      <c r="C785" s="168" t="s">
        <v>3521</v>
      </c>
      <c r="D785" s="164" t="s">
        <v>3522</v>
      </c>
      <c r="E785" s="164" t="s">
        <v>3523</v>
      </c>
      <c r="F785" s="164" t="s">
        <v>312</v>
      </c>
      <c r="G785" s="164" t="s">
        <v>1370</v>
      </c>
      <c r="H785" s="177" t="s">
        <v>3527</v>
      </c>
      <c r="I785" s="164" t="s">
        <v>3528</v>
      </c>
      <c r="J785" s="167" t="s">
        <v>3529</v>
      </c>
      <c r="K785" s="168" t="s">
        <v>364</v>
      </c>
      <c r="L785" s="147" t="s">
        <v>219</v>
      </c>
      <c r="M785" s="147" t="s">
        <v>219</v>
      </c>
      <c r="N785" s="169">
        <v>150</v>
      </c>
      <c r="O785" s="169">
        <v>150</v>
      </c>
      <c r="P785" s="171">
        <v>0</v>
      </c>
      <c r="Q785" s="171">
        <v>100</v>
      </c>
      <c r="R785" s="164"/>
    </row>
    <row r="786" spans="1:18" s="153" customFormat="1" ht="39.950000000000003" customHeight="1" x14ac:dyDescent="0.3">
      <c r="A786" s="164">
        <f t="shared" si="13"/>
        <v>781</v>
      </c>
      <c r="B786" s="164" t="s">
        <v>3412</v>
      </c>
      <c r="C786" s="168" t="s">
        <v>3521</v>
      </c>
      <c r="D786" s="164" t="s">
        <v>3522</v>
      </c>
      <c r="E786" s="164" t="s">
        <v>3523</v>
      </c>
      <c r="F786" s="164" t="s">
        <v>312</v>
      </c>
      <c r="G786" s="164" t="s">
        <v>1370</v>
      </c>
      <c r="H786" s="177" t="s">
        <v>3530</v>
      </c>
      <c r="I786" s="164" t="s">
        <v>3531</v>
      </c>
      <c r="J786" s="167" t="s">
        <v>3526</v>
      </c>
      <c r="K786" s="168" t="s">
        <v>364</v>
      </c>
      <c r="L786" s="147" t="s">
        <v>219</v>
      </c>
      <c r="M786" s="147" t="s">
        <v>219</v>
      </c>
      <c r="N786" s="169">
        <v>600</v>
      </c>
      <c r="O786" s="169">
        <v>600</v>
      </c>
      <c r="P786" s="171">
        <v>0</v>
      </c>
      <c r="Q786" s="171">
        <v>100</v>
      </c>
      <c r="R786" s="164"/>
    </row>
    <row r="787" spans="1:18" s="153" customFormat="1" ht="39.950000000000003" customHeight="1" x14ac:dyDescent="0.3">
      <c r="A787" s="164">
        <f t="shared" si="13"/>
        <v>782</v>
      </c>
      <c r="B787" s="164" t="s">
        <v>3412</v>
      </c>
      <c r="C787" s="168" t="s">
        <v>3521</v>
      </c>
      <c r="D787" s="164" t="s">
        <v>3522</v>
      </c>
      <c r="E787" s="164" t="s">
        <v>3523</v>
      </c>
      <c r="F787" s="164" t="s">
        <v>312</v>
      </c>
      <c r="G787" s="164" t="s">
        <v>1370</v>
      </c>
      <c r="H787" s="177" t="s">
        <v>3532</v>
      </c>
      <c r="I787" s="164" t="s">
        <v>3533</v>
      </c>
      <c r="J787" s="167" t="s">
        <v>3534</v>
      </c>
      <c r="K787" s="168" t="s">
        <v>364</v>
      </c>
      <c r="L787" s="147" t="s">
        <v>219</v>
      </c>
      <c r="M787" s="147" t="s">
        <v>219</v>
      </c>
      <c r="N787" s="169">
        <v>1000</v>
      </c>
      <c r="O787" s="169">
        <v>1000</v>
      </c>
      <c r="P787" s="171">
        <v>0</v>
      </c>
      <c r="Q787" s="171">
        <v>100</v>
      </c>
      <c r="R787" s="164"/>
    </row>
    <row r="788" spans="1:18" s="153" customFormat="1" ht="39.950000000000003" customHeight="1" x14ac:dyDescent="0.3">
      <c r="A788" s="164">
        <f t="shared" si="13"/>
        <v>783</v>
      </c>
      <c r="B788" s="164" t="s">
        <v>3412</v>
      </c>
      <c r="C788" s="168" t="s">
        <v>3521</v>
      </c>
      <c r="D788" s="164" t="s">
        <v>3522</v>
      </c>
      <c r="E788" s="164" t="s">
        <v>3523</v>
      </c>
      <c r="F788" s="164" t="s">
        <v>312</v>
      </c>
      <c r="G788" s="164" t="s">
        <v>1370</v>
      </c>
      <c r="H788" s="177" t="s">
        <v>3535</v>
      </c>
      <c r="I788" s="164" t="s">
        <v>3536</v>
      </c>
      <c r="J788" s="167" t="s">
        <v>3537</v>
      </c>
      <c r="K788" s="168" t="s">
        <v>364</v>
      </c>
      <c r="L788" s="147" t="s">
        <v>219</v>
      </c>
      <c r="M788" s="147" t="s">
        <v>219</v>
      </c>
      <c r="N788" s="169">
        <v>300</v>
      </c>
      <c r="O788" s="169">
        <v>300</v>
      </c>
      <c r="P788" s="171">
        <v>0</v>
      </c>
      <c r="Q788" s="171">
        <v>100</v>
      </c>
      <c r="R788" s="164"/>
    </row>
    <row r="789" spans="1:18" s="153" customFormat="1" ht="39.950000000000003" customHeight="1" x14ac:dyDescent="0.3">
      <c r="A789" s="164">
        <f t="shared" si="13"/>
        <v>784</v>
      </c>
      <c r="B789" s="215" t="s">
        <v>3412</v>
      </c>
      <c r="C789" s="147" t="s">
        <v>3521</v>
      </c>
      <c r="D789" s="215" t="s">
        <v>3539</v>
      </c>
      <c r="E789" s="215" t="s">
        <v>3540</v>
      </c>
      <c r="F789" s="215" t="s">
        <v>312</v>
      </c>
      <c r="G789" s="215" t="s">
        <v>1370</v>
      </c>
      <c r="H789" s="151" t="s">
        <v>3541</v>
      </c>
      <c r="I789" s="215" t="s">
        <v>3542</v>
      </c>
      <c r="J789" s="148" t="s">
        <v>3543</v>
      </c>
      <c r="K789" s="147" t="s">
        <v>215</v>
      </c>
      <c r="L789" s="147" t="s">
        <v>219</v>
      </c>
      <c r="M789" s="147" t="s">
        <v>219</v>
      </c>
      <c r="N789" s="165">
        <v>10000</v>
      </c>
      <c r="O789" s="165">
        <v>1000</v>
      </c>
      <c r="P789" s="149">
        <v>0</v>
      </c>
      <c r="Q789" s="149">
        <v>5</v>
      </c>
      <c r="R789" s="215" t="s">
        <v>3544</v>
      </c>
    </row>
    <row r="790" spans="1:18" s="153" customFormat="1" ht="39.950000000000003" customHeight="1" x14ac:dyDescent="0.3">
      <c r="A790" s="164">
        <f t="shared" si="13"/>
        <v>785</v>
      </c>
      <c r="B790" s="164" t="s">
        <v>3393</v>
      </c>
      <c r="C790" s="168" t="s">
        <v>1709</v>
      </c>
      <c r="D790" s="164" t="s">
        <v>3545</v>
      </c>
      <c r="E790" s="164" t="s">
        <v>3546</v>
      </c>
      <c r="F790" s="164" t="s">
        <v>28</v>
      </c>
      <c r="G790" s="164" t="s">
        <v>1047</v>
      </c>
      <c r="H790" s="177" t="s">
        <v>3547</v>
      </c>
      <c r="I790" s="164" t="s">
        <v>3548</v>
      </c>
      <c r="J790" s="167" t="s">
        <v>3549</v>
      </c>
      <c r="K790" s="168" t="s">
        <v>344</v>
      </c>
      <c r="L790" s="147" t="s">
        <v>219</v>
      </c>
      <c r="M790" s="147" t="s">
        <v>219</v>
      </c>
      <c r="N790" s="169">
        <v>1000</v>
      </c>
      <c r="O790" s="169">
        <v>1000</v>
      </c>
      <c r="P790" s="171">
        <v>0</v>
      </c>
      <c r="Q790" s="171">
        <v>100</v>
      </c>
      <c r="R790" s="215"/>
    </row>
    <row r="791" spans="1:18" s="153" customFormat="1" ht="39.950000000000003" customHeight="1" x14ac:dyDescent="0.3">
      <c r="A791" s="164">
        <f t="shared" si="13"/>
        <v>786</v>
      </c>
      <c r="B791" s="164" t="s">
        <v>3393</v>
      </c>
      <c r="C791" s="168" t="s">
        <v>1709</v>
      </c>
      <c r="D791" s="164" t="s">
        <v>3545</v>
      </c>
      <c r="E791" s="164" t="s">
        <v>3546</v>
      </c>
      <c r="F791" s="164" t="s">
        <v>28</v>
      </c>
      <c r="G791" s="164" t="s">
        <v>1047</v>
      </c>
      <c r="H791" s="177" t="s">
        <v>3550</v>
      </c>
      <c r="I791" s="164" t="s">
        <v>3548</v>
      </c>
      <c r="J791" s="167" t="s">
        <v>3551</v>
      </c>
      <c r="K791" s="168" t="s">
        <v>344</v>
      </c>
      <c r="L791" s="147" t="s">
        <v>219</v>
      </c>
      <c r="M791" s="147" t="s">
        <v>219</v>
      </c>
      <c r="N791" s="169">
        <v>1000</v>
      </c>
      <c r="O791" s="169">
        <v>1000</v>
      </c>
      <c r="P791" s="171">
        <v>0</v>
      </c>
      <c r="Q791" s="171">
        <v>100</v>
      </c>
      <c r="R791" s="215"/>
    </row>
    <row r="792" spans="1:18" s="153" customFormat="1" ht="39.950000000000003" customHeight="1" x14ac:dyDescent="0.3">
      <c r="A792" s="164">
        <f t="shared" si="13"/>
        <v>787</v>
      </c>
      <c r="B792" s="164" t="s">
        <v>3393</v>
      </c>
      <c r="C792" s="168" t="s">
        <v>1709</v>
      </c>
      <c r="D792" s="164" t="s">
        <v>3545</v>
      </c>
      <c r="E792" s="164" t="s">
        <v>3546</v>
      </c>
      <c r="F792" s="164" t="s">
        <v>28</v>
      </c>
      <c r="G792" s="164" t="s">
        <v>1047</v>
      </c>
      <c r="H792" s="177" t="s">
        <v>3552</v>
      </c>
      <c r="I792" s="167" t="s">
        <v>3553</v>
      </c>
      <c r="J792" s="167" t="s">
        <v>3554</v>
      </c>
      <c r="K792" s="168" t="s">
        <v>344</v>
      </c>
      <c r="L792" s="147" t="s">
        <v>219</v>
      </c>
      <c r="M792" s="147" t="s">
        <v>219</v>
      </c>
      <c r="N792" s="169">
        <v>1000</v>
      </c>
      <c r="O792" s="169">
        <v>1000</v>
      </c>
      <c r="P792" s="171">
        <v>0</v>
      </c>
      <c r="Q792" s="171">
        <v>100</v>
      </c>
      <c r="R792" s="215"/>
    </row>
    <row r="793" spans="1:18" s="153" customFormat="1" ht="30" customHeight="1" x14ac:dyDescent="0.3">
      <c r="A793" s="164">
        <f t="shared" si="13"/>
        <v>788</v>
      </c>
      <c r="B793" s="164" t="s">
        <v>24</v>
      </c>
      <c r="C793" s="164" t="s">
        <v>3555</v>
      </c>
      <c r="D793" s="164" t="s">
        <v>3556</v>
      </c>
      <c r="E793" s="164" t="s">
        <v>3557</v>
      </c>
      <c r="F793" s="164" t="s">
        <v>28</v>
      </c>
      <c r="G793" s="164" t="s">
        <v>3558</v>
      </c>
      <c r="H793" s="164" t="s">
        <v>3559</v>
      </c>
      <c r="I793" s="164" t="s">
        <v>3560</v>
      </c>
      <c r="J793" s="167" t="s">
        <v>3561</v>
      </c>
      <c r="K793" s="168" t="s">
        <v>1217</v>
      </c>
      <c r="L793" s="168">
        <v>2026.2</v>
      </c>
      <c r="M793" s="168">
        <v>2026.4</v>
      </c>
      <c r="N793" s="169">
        <v>200</v>
      </c>
      <c r="O793" s="169">
        <v>200</v>
      </c>
      <c r="P793" s="171"/>
      <c r="Q793" s="171"/>
      <c r="R793" s="164"/>
    </row>
    <row r="794" spans="1:18" s="153" customFormat="1" ht="30" customHeight="1" x14ac:dyDescent="0.3">
      <c r="A794" s="164">
        <f t="shared" si="13"/>
        <v>789</v>
      </c>
      <c r="B794" s="147" t="s">
        <v>3562</v>
      </c>
      <c r="C794" s="147" t="s">
        <v>3563</v>
      </c>
      <c r="D794" s="147" t="s">
        <v>3564</v>
      </c>
      <c r="E794" s="147" t="s">
        <v>3565</v>
      </c>
      <c r="F794" s="147" t="s">
        <v>37</v>
      </c>
      <c r="G794" s="147" t="s">
        <v>3566</v>
      </c>
      <c r="H794" s="147" t="s">
        <v>3567</v>
      </c>
      <c r="I794" s="147" t="s">
        <v>3568</v>
      </c>
      <c r="J794" s="147" t="s">
        <v>3569</v>
      </c>
      <c r="K794" s="147" t="s">
        <v>1217</v>
      </c>
      <c r="L794" s="191" t="s">
        <v>3570</v>
      </c>
      <c r="M794" s="191" t="s">
        <v>3571</v>
      </c>
      <c r="N794" s="181">
        <v>4300</v>
      </c>
      <c r="O794" s="181">
        <v>2003</v>
      </c>
      <c r="P794" s="182">
        <v>64</v>
      </c>
      <c r="Q794" s="182">
        <v>100</v>
      </c>
      <c r="R794" s="147"/>
    </row>
    <row r="795" spans="1:18" s="159" customFormat="1" ht="30" customHeight="1" x14ac:dyDescent="0.3">
      <c r="A795" s="164">
        <f t="shared" si="13"/>
        <v>790</v>
      </c>
      <c r="B795" s="122" t="s">
        <v>3562</v>
      </c>
      <c r="C795" s="122" t="s">
        <v>3572</v>
      </c>
      <c r="D795" s="122" t="s">
        <v>3573</v>
      </c>
      <c r="E795" s="122" t="s">
        <v>3574</v>
      </c>
      <c r="F795" s="122" t="s">
        <v>37</v>
      </c>
      <c r="G795" s="122" t="s">
        <v>3575</v>
      </c>
      <c r="H795" s="122" t="s">
        <v>3576</v>
      </c>
      <c r="I795" s="122" t="s">
        <v>3577</v>
      </c>
      <c r="J795" s="124" t="s">
        <v>3578</v>
      </c>
      <c r="K795" s="126" t="s">
        <v>352</v>
      </c>
      <c r="L795" s="126" t="s">
        <v>3579</v>
      </c>
      <c r="M795" s="126" t="s">
        <v>3580</v>
      </c>
      <c r="N795" s="180">
        <v>1158</v>
      </c>
      <c r="O795" s="180">
        <v>373</v>
      </c>
      <c r="P795" s="155" t="s">
        <v>74</v>
      </c>
      <c r="Q795" s="155">
        <v>80</v>
      </c>
      <c r="R795" s="124"/>
    </row>
    <row r="796" spans="1:18" s="159" customFormat="1" ht="30" customHeight="1" x14ac:dyDescent="0.3">
      <c r="A796" s="164">
        <f t="shared" si="13"/>
        <v>791</v>
      </c>
      <c r="B796" s="122" t="s">
        <v>3562</v>
      </c>
      <c r="C796" s="122" t="s">
        <v>3572</v>
      </c>
      <c r="D796" s="122" t="s">
        <v>3573</v>
      </c>
      <c r="E796" s="122" t="s">
        <v>3574</v>
      </c>
      <c r="F796" s="122" t="s">
        <v>37</v>
      </c>
      <c r="G796" s="122" t="s">
        <v>3575</v>
      </c>
      <c r="H796" s="124" t="s">
        <v>3582</v>
      </c>
      <c r="I796" s="124" t="s">
        <v>3581</v>
      </c>
      <c r="J796" s="129" t="s">
        <v>3583</v>
      </c>
      <c r="K796" s="126" t="s">
        <v>73</v>
      </c>
      <c r="L796" s="126" t="s">
        <v>3584</v>
      </c>
      <c r="M796" s="126" t="s">
        <v>3585</v>
      </c>
      <c r="N796" s="180">
        <v>5500</v>
      </c>
      <c r="O796" s="180">
        <v>2000</v>
      </c>
      <c r="P796" s="155" t="s">
        <v>74</v>
      </c>
      <c r="Q796" s="155">
        <v>30</v>
      </c>
      <c r="R796" s="124"/>
    </row>
    <row r="797" spans="1:18" s="159" customFormat="1" ht="30" customHeight="1" x14ac:dyDescent="0.3">
      <c r="A797" s="164">
        <f t="shared" si="13"/>
        <v>792</v>
      </c>
      <c r="B797" s="122" t="s">
        <v>3562</v>
      </c>
      <c r="C797" s="122" t="s">
        <v>3572</v>
      </c>
      <c r="D797" s="122" t="s">
        <v>3573</v>
      </c>
      <c r="E797" s="122" t="s">
        <v>3574</v>
      </c>
      <c r="F797" s="122" t="s">
        <v>37</v>
      </c>
      <c r="G797" s="122" t="s">
        <v>3575</v>
      </c>
      <c r="H797" s="124" t="s">
        <v>3586</v>
      </c>
      <c r="I797" s="124" t="s">
        <v>3587</v>
      </c>
      <c r="J797" s="124" t="s">
        <v>3588</v>
      </c>
      <c r="K797" s="126" t="s">
        <v>264</v>
      </c>
      <c r="L797" s="126" t="s">
        <v>3589</v>
      </c>
      <c r="M797" s="126" t="s">
        <v>3590</v>
      </c>
      <c r="N797" s="180">
        <v>2299</v>
      </c>
      <c r="O797" s="180">
        <v>200</v>
      </c>
      <c r="P797" s="155" t="s">
        <v>74</v>
      </c>
      <c r="Q797" s="155">
        <v>80</v>
      </c>
      <c r="R797" s="124"/>
    </row>
    <row r="798" spans="1:18" s="159" customFormat="1" ht="30" customHeight="1" x14ac:dyDescent="0.3">
      <c r="A798" s="164">
        <f t="shared" si="13"/>
        <v>793</v>
      </c>
      <c r="B798" s="122" t="s">
        <v>3562</v>
      </c>
      <c r="C798" s="122" t="s">
        <v>3572</v>
      </c>
      <c r="D798" s="122" t="s">
        <v>3573</v>
      </c>
      <c r="E798" s="122" t="s">
        <v>3574</v>
      </c>
      <c r="F798" s="122" t="s">
        <v>37</v>
      </c>
      <c r="G798" s="122" t="s">
        <v>3575</v>
      </c>
      <c r="H798" s="124" t="s">
        <v>3591</v>
      </c>
      <c r="I798" s="124" t="s">
        <v>3592</v>
      </c>
      <c r="J798" s="129" t="s">
        <v>3593</v>
      </c>
      <c r="K798" s="126" t="s">
        <v>344</v>
      </c>
      <c r="L798" s="126" t="s">
        <v>3594</v>
      </c>
      <c r="M798" s="126" t="s">
        <v>3595</v>
      </c>
      <c r="N798" s="180">
        <v>325</v>
      </c>
      <c r="O798" s="180">
        <v>205</v>
      </c>
      <c r="P798" s="155">
        <v>30</v>
      </c>
      <c r="Q798" s="155">
        <v>80</v>
      </c>
      <c r="R798" s="124"/>
    </row>
    <row r="799" spans="1:18" s="159" customFormat="1" ht="30" customHeight="1" x14ac:dyDescent="0.3">
      <c r="A799" s="164">
        <f t="shared" si="13"/>
        <v>794</v>
      </c>
      <c r="B799" s="122" t="s">
        <v>3562</v>
      </c>
      <c r="C799" s="122" t="s">
        <v>3572</v>
      </c>
      <c r="D799" s="122" t="s">
        <v>3573</v>
      </c>
      <c r="E799" s="122" t="s">
        <v>3574</v>
      </c>
      <c r="F799" s="122" t="s">
        <v>37</v>
      </c>
      <c r="G799" s="122" t="s">
        <v>3575</v>
      </c>
      <c r="H799" s="124" t="s">
        <v>3596</v>
      </c>
      <c r="I799" s="124" t="s">
        <v>3597</v>
      </c>
      <c r="J799" s="124" t="s">
        <v>3598</v>
      </c>
      <c r="K799" s="126" t="s">
        <v>1217</v>
      </c>
      <c r="L799" s="126" t="s">
        <v>3599</v>
      </c>
      <c r="M799" s="126" t="s">
        <v>1773</v>
      </c>
      <c r="N799" s="180">
        <v>402</v>
      </c>
      <c r="O799" s="180">
        <v>152</v>
      </c>
      <c r="P799" s="155">
        <v>70</v>
      </c>
      <c r="Q799" s="155">
        <v>100</v>
      </c>
      <c r="R799" s="124"/>
    </row>
    <row r="800" spans="1:18" s="159" customFormat="1" ht="30" customHeight="1" x14ac:dyDescent="0.3">
      <c r="A800" s="164">
        <f t="shared" si="13"/>
        <v>795</v>
      </c>
      <c r="B800" s="124" t="s">
        <v>3562</v>
      </c>
      <c r="C800" s="124" t="s">
        <v>3572</v>
      </c>
      <c r="D800" s="124" t="s">
        <v>3600</v>
      </c>
      <c r="E800" s="122" t="s">
        <v>3601</v>
      </c>
      <c r="F800" s="122" t="s">
        <v>37</v>
      </c>
      <c r="G800" s="122" t="s">
        <v>3575</v>
      </c>
      <c r="H800" s="124" t="s">
        <v>3602</v>
      </c>
      <c r="I800" s="124" t="s">
        <v>3603</v>
      </c>
      <c r="J800" s="124" t="s">
        <v>3604</v>
      </c>
      <c r="K800" s="126" t="s">
        <v>264</v>
      </c>
      <c r="L800" s="126" t="s">
        <v>3599</v>
      </c>
      <c r="M800" s="126" t="s">
        <v>3605</v>
      </c>
      <c r="N800" s="180">
        <v>369</v>
      </c>
      <c r="O800" s="180">
        <v>129</v>
      </c>
      <c r="P800" s="155">
        <v>60</v>
      </c>
      <c r="Q800" s="155">
        <v>100</v>
      </c>
      <c r="R800" s="124"/>
    </row>
    <row r="801" spans="1:18" s="159" customFormat="1" ht="30" customHeight="1" x14ac:dyDescent="0.3">
      <c r="A801" s="164">
        <f t="shared" si="13"/>
        <v>796</v>
      </c>
      <c r="B801" s="124" t="s">
        <v>3562</v>
      </c>
      <c r="C801" s="124" t="s">
        <v>3572</v>
      </c>
      <c r="D801" s="124" t="s">
        <v>3600</v>
      </c>
      <c r="E801" s="122" t="s">
        <v>3601</v>
      </c>
      <c r="F801" s="122" t="s">
        <v>37</v>
      </c>
      <c r="G801" s="122" t="s">
        <v>3575</v>
      </c>
      <c r="H801" s="124" t="s">
        <v>3606</v>
      </c>
      <c r="I801" s="124" t="s">
        <v>3607</v>
      </c>
      <c r="J801" s="124" t="s">
        <v>3608</v>
      </c>
      <c r="K801" s="126" t="s">
        <v>264</v>
      </c>
      <c r="L801" s="126" t="s">
        <v>3609</v>
      </c>
      <c r="M801" s="126" t="s">
        <v>3610</v>
      </c>
      <c r="N801" s="180">
        <v>421</v>
      </c>
      <c r="O801" s="180">
        <v>261</v>
      </c>
      <c r="P801" s="155">
        <v>60</v>
      </c>
      <c r="Q801" s="155">
        <v>100</v>
      </c>
      <c r="R801" s="124"/>
    </row>
    <row r="802" spans="1:18" s="159" customFormat="1" ht="30" customHeight="1" x14ac:dyDescent="0.3">
      <c r="A802" s="164">
        <f t="shared" si="13"/>
        <v>797</v>
      </c>
      <c r="B802" s="124" t="s">
        <v>3562</v>
      </c>
      <c r="C802" s="124" t="s">
        <v>3572</v>
      </c>
      <c r="D802" s="124" t="s">
        <v>3600</v>
      </c>
      <c r="E802" s="122" t="s">
        <v>3601</v>
      </c>
      <c r="F802" s="122" t="s">
        <v>37</v>
      </c>
      <c r="G802" s="122" t="s">
        <v>3575</v>
      </c>
      <c r="H802" s="124" t="s">
        <v>3611</v>
      </c>
      <c r="I802" s="124" t="s">
        <v>3612</v>
      </c>
      <c r="J802" s="124" t="s">
        <v>3613</v>
      </c>
      <c r="K802" s="126" t="s">
        <v>344</v>
      </c>
      <c r="L802" s="126" t="s">
        <v>3614</v>
      </c>
      <c r="M802" s="126" t="s">
        <v>3615</v>
      </c>
      <c r="N802" s="180">
        <v>325</v>
      </c>
      <c r="O802" s="180">
        <v>205</v>
      </c>
      <c r="P802" s="155">
        <v>50</v>
      </c>
      <c r="Q802" s="155">
        <v>100</v>
      </c>
      <c r="R802" s="124"/>
    </row>
    <row r="803" spans="1:18" s="153" customFormat="1" ht="30" customHeight="1" x14ac:dyDescent="0.3">
      <c r="A803" s="164">
        <f t="shared" si="13"/>
        <v>798</v>
      </c>
      <c r="B803" s="164" t="s">
        <v>3562</v>
      </c>
      <c r="C803" s="164" t="s">
        <v>3616</v>
      </c>
      <c r="D803" s="164" t="s">
        <v>3617</v>
      </c>
      <c r="E803" s="164" t="s">
        <v>3618</v>
      </c>
      <c r="F803" s="164" t="s">
        <v>28</v>
      </c>
      <c r="G803" s="164" t="s">
        <v>260</v>
      </c>
      <c r="H803" s="164" t="s">
        <v>3619</v>
      </c>
      <c r="I803" s="164" t="s">
        <v>3620</v>
      </c>
      <c r="J803" s="167" t="s">
        <v>3621</v>
      </c>
      <c r="K803" s="168" t="s">
        <v>352</v>
      </c>
      <c r="L803" s="168" t="s">
        <v>74</v>
      </c>
      <c r="M803" s="168" t="s">
        <v>74</v>
      </c>
      <c r="N803" s="169">
        <v>200</v>
      </c>
      <c r="O803" s="169">
        <v>800</v>
      </c>
      <c r="P803" s="171" t="s">
        <v>74</v>
      </c>
      <c r="Q803" s="171">
        <v>100</v>
      </c>
      <c r="R803" s="164"/>
    </row>
    <row r="804" spans="1:18" s="153" customFormat="1" ht="30" customHeight="1" x14ac:dyDescent="0.3">
      <c r="A804" s="164">
        <f t="shared" si="13"/>
        <v>799</v>
      </c>
      <c r="B804" s="164" t="s">
        <v>3562</v>
      </c>
      <c r="C804" s="164" t="s">
        <v>3622</v>
      </c>
      <c r="D804" s="164" t="s">
        <v>3623</v>
      </c>
      <c r="E804" s="164" t="s">
        <v>3624</v>
      </c>
      <c r="F804" s="164" t="s">
        <v>28</v>
      </c>
      <c r="G804" s="164" t="s">
        <v>260</v>
      </c>
      <c r="H804" s="164" t="s">
        <v>3625</v>
      </c>
      <c r="I804" s="164" t="s">
        <v>3626</v>
      </c>
      <c r="J804" s="167" t="s">
        <v>3627</v>
      </c>
      <c r="K804" s="168" t="s">
        <v>1217</v>
      </c>
      <c r="L804" s="168" t="s">
        <v>1773</v>
      </c>
      <c r="M804" s="168" t="s">
        <v>216</v>
      </c>
      <c r="N804" s="169">
        <v>420</v>
      </c>
      <c r="O804" s="169">
        <v>420</v>
      </c>
      <c r="P804" s="171" t="s">
        <v>74</v>
      </c>
      <c r="Q804" s="171">
        <v>100</v>
      </c>
      <c r="R804" s="164"/>
    </row>
    <row r="805" spans="1:18" s="153" customFormat="1" ht="30" customHeight="1" x14ac:dyDescent="0.3">
      <c r="A805" s="164">
        <f t="shared" si="13"/>
        <v>800</v>
      </c>
      <c r="B805" s="164" t="s">
        <v>3562</v>
      </c>
      <c r="C805" s="164" t="s">
        <v>3622</v>
      </c>
      <c r="D805" s="164" t="s">
        <v>3623</v>
      </c>
      <c r="E805" s="164" t="s">
        <v>3624</v>
      </c>
      <c r="F805" s="164" t="s">
        <v>28</v>
      </c>
      <c r="G805" s="164" t="s">
        <v>260</v>
      </c>
      <c r="H805" s="215" t="s">
        <v>3628</v>
      </c>
      <c r="I805" s="164" t="s">
        <v>3629</v>
      </c>
      <c r="J805" s="151" t="s">
        <v>3630</v>
      </c>
      <c r="K805" s="168" t="s">
        <v>1217</v>
      </c>
      <c r="L805" s="168" t="s">
        <v>1773</v>
      </c>
      <c r="M805" s="168" t="s">
        <v>216</v>
      </c>
      <c r="N805" s="165">
        <v>300</v>
      </c>
      <c r="O805" s="165">
        <v>300</v>
      </c>
      <c r="P805" s="171" t="s">
        <v>74</v>
      </c>
      <c r="Q805" s="171">
        <v>100</v>
      </c>
      <c r="R805" s="215"/>
    </row>
    <row r="806" spans="1:18" s="153" customFormat="1" ht="30" customHeight="1" x14ac:dyDescent="0.3">
      <c r="A806" s="164">
        <f t="shared" si="13"/>
        <v>801</v>
      </c>
      <c r="B806" s="164" t="s">
        <v>3562</v>
      </c>
      <c r="C806" s="164" t="s">
        <v>3622</v>
      </c>
      <c r="D806" s="164" t="s">
        <v>3623</v>
      </c>
      <c r="E806" s="164" t="s">
        <v>3624</v>
      </c>
      <c r="F806" s="164" t="s">
        <v>28</v>
      </c>
      <c r="G806" s="164" t="s">
        <v>260</v>
      </c>
      <c r="H806" s="215" t="s">
        <v>3631</v>
      </c>
      <c r="I806" s="215" t="s">
        <v>3632</v>
      </c>
      <c r="J806" s="215" t="s">
        <v>3633</v>
      </c>
      <c r="K806" s="168" t="s">
        <v>1217</v>
      </c>
      <c r="L806" s="168" t="s">
        <v>1773</v>
      </c>
      <c r="M806" s="168" t="s">
        <v>216</v>
      </c>
      <c r="N806" s="165">
        <v>480</v>
      </c>
      <c r="O806" s="165">
        <v>480</v>
      </c>
      <c r="P806" s="171" t="s">
        <v>74</v>
      </c>
      <c r="Q806" s="171">
        <v>100</v>
      </c>
      <c r="R806" s="215"/>
    </row>
    <row r="807" spans="1:18" s="153" customFormat="1" ht="30" customHeight="1" x14ac:dyDescent="0.3">
      <c r="A807" s="164">
        <f t="shared" si="13"/>
        <v>802</v>
      </c>
      <c r="B807" s="164" t="s">
        <v>3562</v>
      </c>
      <c r="C807" s="164" t="s">
        <v>3622</v>
      </c>
      <c r="D807" s="164" t="s">
        <v>3623</v>
      </c>
      <c r="E807" s="164" t="s">
        <v>3624</v>
      </c>
      <c r="F807" s="164" t="s">
        <v>28</v>
      </c>
      <c r="G807" s="164" t="s">
        <v>260</v>
      </c>
      <c r="H807" s="215" t="s">
        <v>3634</v>
      </c>
      <c r="I807" s="215" t="s">
        <v>3635</v>
      </c>
      <c r="J807" s="215" t="s">
        <v>3636</v>
      </c>
      <c r="K807" s="168" t="s">
        <v>1217</v>
      </c>
      <c r="L807" s="168" t="s">
        <v>1773</v>
      </c>
      <c r="M807" s="168" t="s">
        <v>216</v>
      </c>
      <c r="N807" s="165">
        <v>100</v>
      </c>
      <c r="O807" s="165">
        <v>100</v>
      </c>
      <c r="P807" s="171" t="s">
        <v>74</v>
      </c>
      <c r="Q807" s="171">
        <v>100</v>
      </c>
      <c r="R807" s="215"/>
    </row>
    <row r="808" spans="1:18" s="153" customFormat="1" ht="30" customHeight="1" x14ac:dyDescent="0.3">
      <c r="A808" s="164">
        <f t="shared" si="13"/>
        <v>803</v>
      </c>
      <c r="B808" s="164" t="s">
        <v>3562</v>
      </c>
      <c r="C808" s="164" t="s">
        <v>3622</v>
      </c>
      <c r="D808" s="164" t="s">
        <v>3623</v>
      </c>
      <c r="E808" s="164" t="s">
        <v>3624</v>
      </c>
      <c r="F808" s="164" t="s">
        <v>28</v>
      </c>
      <c r="G808" s="164" t="s">
        <v>260</v>
      </c>
      <c r="H808" s="215" t="s">
        <v>3637</v>
      </c>
      <c r="I808" s="215" t="s">
        <v>3638</v>
      </c>
      <c r="J808" s="215" t="s">
        <v>3639</v>
      </c>
      <c r="K808" s="168" t="s">
        <v>1217</v>
      </c>
      <c r="L808" s="168" t="s">
        <v>1773</v>
      </c>
      <c r="M808" s="168" t="s">
        <v>216</v>
      </c>
      <c r="N808" s="165">
        <v>120</v>
      </c>
      <c r="O808" s="165">
        <v>120</v>
      </c>
      <c r="P808" s="171" t="s">
        <v>74</v>
      </c>
      <c r="Q808" s="171">
        <v>100</v>
      </c>
      <c r="R808" s="215"/>
    </row>
    <row r="809" spans="1:18" s="153" customFormat="1" ht="30" customHeight="1" x14ac:dyDescent="0.3">
      <c r="A809" s="164">
        <f t="shared" si="13"/>
        <v>804</v>
      </c>
      <c r="B809" s="164" t="s">
        <v>3562</v>
      </c>
      <c r="C809" s="164" t="s">
        <v>3622</v>
      </c>
      <c r="D809" s="164" t="s">
        <v>3623</v>
      </c>
      <c r="E809" s="164" t="s">
        <v>3624</v>
      </c>
      <c r="F809" s="164" t="s">
        <v>28</v>
      </c>
      <c r="G809" s="164" t="s">
        <v>260</v>
      </c>
      <c r="H809" s="215" t="s">
        <v>3640</v>
      </c>
      <c r="I809" s="215" t="s">
        <v>3641</v>
      </c>
      <c r="J809" s="215" t="s">
        <v>3642</v>
      </c>
      <c r="K809" s="168" t="s">
        <v>1217</v>
      </c>
      <c r="L809" s="168" t="s">
        <v>1773</v>
      </c>
      <c r="M809" s="168" t="s">
        <v>216</v>
      </c>
      <c r="N809" s="165">
        <v>100</v>
      </c>
      <c r="O809" s="165">
        <v>100</v>
      </c>
      <c r="P809" s="171" t="s">
        <v>74</v>
      </c>
      <c r="Q809" s="171">
        <v>100</v>
      </c>
      <c r="R809" s="215"/>
    </row>
    <row r="810" spans="1:18" s="153" customFormat="1" ht="30" customHeight="1" x14ac:dyDescent="0.3">
      <c r="A810" s="164">
        <f t="shared" si="13"/>
        <v>805</v>
      </c>
      <c r="B810" s="215" t="s">
        <v>3562</v>
      </c>
      <c r="C810" s="215" t="s">
        <v>3622</v>
      </c>
      <c r="D810" s="215" t="s">
        <v>3643</v>
      </c>
      <c r="E810" s="215" t="s">
        <v>3644</v>
      </c>
      <c r="F810" s="215" t="s">
        <v>28</v>
      </c>
      <c r="G810" s="215" t="s">
        <v>260</v>
      </c>
      <c r="H810" s="215" t="s">
        <v>3645</v>
      </c>
      <c r="I810" s="215" t="s">
        <v>3646</v>
      </c>
      <c r="J810" s="215" t="s">
        <v>3647</v>
      </c>
      <c r="K810" s="168" t="s">
        <v>264</v>
      </c>
      <c r="L810" s="168" t="s">
        <v>1260</v>
      </c>
      <c r="M810" s="168" t="s">
        <v>858</v>
      </c>
      <c r="N810" s="165">
        <v>1600</v>
      </c>
      <c r="O810" s="165">
        <v>1600</v>
      </c>
      <c r="P810" s="166" t="s">
        <v>74</v>
      </c>
      <c r="Q810" s="171">
        <v>100</v>
      </c>
      <c r="R810" s="215"/>
    </row>
    <row r="811" spans="1:18" s="153" customFormat="1" ht="30" customHeight="1" x14ac:dyDescent="0.3">
      <c r="A811" s="164">
        <f t="shared" si="13"/>
        <v>806</v>
      </c>
      <c r="B811" s="164" t="s">
        <v>3562</v>
      </c>
      <c r="C811" s="164" t="s">
        <v>3648</v>
      </c>
      <c r="D811" s="164" t="s">
        <v>3649</v>
      </c>
      <c r="E811" s="164" t="s">
        <v>3650</v>
      </c>
      <c r="F811" s="164" t="s">
        <v>28</v>
      </c>
      <c r="G811" s="164" t="s">
        <v>687</v>
      </c>
      <c r="H811" s="164" t="s">
        <v>3651</v>
      </c>
      <c r="I811" s="164" t="s">
        <v>3652</v>
      </c>
      <c r="J811" s="167" t="s">
        <v>3653</v>
      </c>
      <c r="K811" s="168" t="s">
        <v>277</v>
      </c>
      <c r="L811" s="168" t="s">
        <v>539</v>
      </c>
      <c r="M811" s="168" t="s">
        <v>3136</v>
      </c>
      <c r="N811" s="169">
        <v>2000</v>
      </c>
      <c r="O811" s="169">
        <v>2000</v>
      </c>
      <c r="P811" s="171" t="s">
        <v>74</v>
      </c>
      <c r="Q811" s="171" t="s">
        <v>74</v>
      </c>
      <c r="R811" s="164"/>
    </row>
    <row r="812" spans="1:18" s="153" customFormat="1" ht="30" customHeight="1" x14ac:dyDescent="0.3">
      <c r="A812" s="164">
        <f t="shared" si="13"/>
        <v>807</v>
      </c>
      <c r="B812" s="164" t="s">
        <v>3562</v>
      </c>
      <c r="C812" s="215" t="s">
        <v>3648</v>
      </c>
      <c r="D812" s="215" t="s">
        <v>3654</v>
      </c>
      <c r="E812" s="215" t="s">
        <v>3655</v>
      </c>
      <c r="F812" s="215" t="s">
        <v>28</v>
      </c>
      <c r="G812" s="215" t="s">
        <v>661</v>
      </c>
      <c r="H812" s="215" t="s">
        <v>3656</v>
      </c>
      <c r="I812" s="164" t="s">
        <v>3657</v>
      </c>
      <c r="J812" s="151" t="s">
        <v>3658</v>
      </c>
      <c r="K812" s="147" t="s">
        <v>344</v>
      </c>
      <c r="L812" s="147" t="s">
        <v>526</v>
      </c>
      <c r="M812" s="147" t="s">
        <v>539</v>
      </c>
      <c r="N812" s="165">
        <v>900</v>
      </c>
      <c r="O812" s="165">
        <v>900</v>
      </c>
      <c r="P812" s="171" t="s">
        <v>74</v>
      </c>
      <c r="Q812" s="171" t="s">
        <v>74</v>
      </c>
      <c r="R812" s="215"/>
    </row>
    <row r="813" spans="1:18" s="153" customFormat="1" ht="30" customHeight="1" x14ac:dyDescent="0.3">
      <c r="A813" s="164">
        <f t="shared" si="13"/>
        <v>808</v>
      </c>
      <c r="B813" s="164" t="s">
        <v>3562</v>
      </c>
      <c r="C813" s="215" t="s">
        <v>3648</v>
      </c>
      <c r="D813" s="215" t="s">
        <v>3654</v>
      </c>
      <c r="E813" s="215" t="s">
        <v>3655</v>
      </c>
      <c r="F813" s="215" t="s">
        <v>28</v>
      </c>
      <c r="G813" s="215" t="s">
        <v>661</v>
      </c>
      <c r="H813" s="215" t="s">
        <v>3659</v>
      </c>
      <c r="I813" s="215" t="s">
        <v>3660</v>
      </c>
      <c r="J813" s="215" t="s">
        <v>3661</v>
      </c>
      <c r="K813" s="147" t="s">
        <v>264</v>
      </c>
      <c r="L813" s="147" t="s">
        <v>1773</v>
      </c>
      <c r="M813" s="147" t="s">
        <v>1260</v>
      </c>
      <c r="N813" s="165">
        <v>260</v>
      </c>
      <c r="O813" s="165">
        <v>260</v>
      </c>
      <c r="P813" s="171" t="s">
        <v>74</v>
      </c>
      <c r="Q813" s="171" t="s">
        <v>74</v>
      </c>
      <c r="R813" s="215"/>
    </row>
    <row r="814" spans="1:18" s="153" customFormat="1" ht="30" customHeight="1" x14ac:dyDescent="0.3">
      <c r="A814" s="164">
        <f t="shared" si="13"/>
        <v>809</v>
      </c>
      <c r="B814" s="215" t="s">
        <v>3562</v>
      </c>
      <c r="C814" s="215" t="s">
        <v>3648</v>
      </c>
      <c r="D814" s="215" t="s">
        <v>3654</v>
      </c>
      <c r="E814" s="215" t="s">
        <v>3655</v>
      </c>
      <c r="F814" s="215" t="s">
        <v>28</v>
      </c>
      <c r="G814" s="215" t="s">
        <v>661</v>
      </c>
      <c r="H814" s="215" t="s">
        <v>3662</v>
      </c>
      <c r="I814" s="215" t="s">
        <v>3663</v>
      </c>
      <c r="J814" s="215" t="s">
        <v>3664</v>
      </c>
      <c r="K814" s="147" t="s">
        <v>277</v>
      </c>
      <c r="L814" s="147" t="s">
        <v>539</v>
      </c>
      <c r="M814" s="147" t="s">
        <v>1260</v>
      </c>
      <c r="N814" s="165">
        <v>1000</v>
      </c>
      <c r="O814" s="165">
        <v>1000</v>
      </c>
      <c r="P814" s="171" t="s">
        <v>74</v>
      </c>
      <c r="Q814" s="171" t="s">
        <v>74</v>
      </c>
      <c r="R814" s="215"/>
    </row>
    <row r="815" spans="1:18" s="153" customFormat="1" ht="30" customHeight="1" x14ac:dyDescent="0.3">
      <c r="A815" s="164">
        <f t="shared" si="13"/>
        <v>810</v>
      </c>
      <c r="B815" s="164" t="s">
        <v>3562</v>
      </c>
      <c r="C815" s="215" t="s">
        <v>3648</v>
      </c>
      <c r="D815" s="215" t="s">
        <v>3649</v>
      </c>
      <c r="E815" s="215" t="s">
        <v>3650</v>
      </c>
      <c r="F815" s="215" t="s">
        <v>28</v>
      </c>
      <c r="G815" s="215" t="s">
        <v>687</v>
      </c>
      <c r="H815" s="215" t="s">
        <v>3665</v>
      </c>
      <c r="I815" s="215" t="s">
        <v>3666</v>
      </c>
      <c r="J815" s="215" t="s">
        <v>3667</v>
      </c>
      <c r="K815" s="147" t="s">
        <v>277</v>
      </c>
      <c r="L815" s="147" t="s">
        <v>539</v>
      </c>
      <c r="M815" s="147" t="s">
        <v>1260</v>
      </c>
      <c r="N815" s="165">
        <v>300</v>
      </c>
      <c r="O815" s="165">
        <v>300</v>
      </c>
      <c r="P815" s="171" t="s">
        <v>74</v>
      </c>
      <c r="Q815" s="171" t="s">
        <v>74</v>
      </c>
      <c r="R815" s="215"/>
    </row>
    <row r="816" spans="1:18" s="153" customFormat="1" ht="30" customHeight="1" x14ac:dyDescent="0.3">
      <c r="A816" s="164">
        <f t="shared" si="13"/>
        <v>811</v>
      </c>
      <c r="B816" s="215" t="s">
        <v>3562</v>
      </c>
      <c r="C816" s="215" t="s">
        <v>3648</v>
      </c>
      <c r="D816" s="215" t="s">
        <v>3649</v>
      </c>
      <c r="E816" s="215" t="s">
        <v>3650</v>
      </c>
      <c r="F816" s="215" t="s">
        <v>28</v>
      </c>
      <c r="G816" s="215" t="s">
        <v>661</v>
      </c>
      <c r="H816" s="215" t="s">
        <v>3668</v>
      </c>
      <c r="I816" s="215" t="s">
        <v>3669</v>
      </c>
      <c r="J816" s="148" t="s">
        <v>3670</v>
      </c>
      <c r="K816" s="147" t="s">
        <v>277</v>
      </c>
      <c r="L816" s="147" t="s">
        <v>539</v>
      </c>
      <c r="M816" s="147" t="s">
        <v>3136</v>
      </c>
      <c r="N816" s="165">
        <v>1000</v>
      </c>
      <c r="O816" s="165">
        <v>1000</v>
      </c>
      <c r="P816" s="171" t="s">
        <v>74</v>
      </c>
      <c r="Q816" s="171" t="s">
        <v>74</v>
      </c>
      <c r="R816" s="215"/>
    </row>
    <row r="817" spans="1:18" s="153" customFormat="1" ht="30" customHeight="1" x14ac:dyDescent="0.3">
      <c r="A817" s="164">
        <f t="shared" si="13"/>
        <v>812</v>
      </c>
      <c r="B817" s="164" t="s">
        <v>3562</v>
      </c>
      <c r="C817" s="215" t="s">
        <v>3648</v>
      </c>
      <c r="D817" s="215" t="s">
        <v>3671</v>
      </c>
      <c r="E817" s="215" t="s">
        <v>3672</v>
      </c>
      <c r="F817" s="215" t="s">
        <v>28</v>
      </c>
      <c r="G817" s="215" t="s">
        <v>661</v>
      </c>
      <c r="H817" s="215" t="s">
        <v>3673</v>
      </c>
      <c r="I817" s="164" t="s">
        <v>3674</v>
      </c>
      <c r="J817" s="151" t="s">
        <v>3675</v>
      </c>
      <c r="K817" s="147" t="s">
        <v>344</v>
      </c>
      <c r="L817" s="147" t="s">
        <v>1773</v>
      </c>
      <c r="M817" s="147" t="s">
        <v>1828</v>
      </c>
      <c r="N817" s="165">
        <v>450</v>
      </c>
      <c r="O817" s="165">
        <v>450</v>
      </c>
      <c r="P817" s="171" t="s">
        <v>74</v>
      </c>
      <c r="Q817" s="171" t="s">
        <v>74</v>
      </c>
      <c r="R817" s="215"/>
    </row>
    <row r="818" spans="1:18" s="153" customFormat="1" ht="30" customHeight="1" x14ac:dyDescent="0.3">
      <c r="A818" s="164">
        <f t="shared" si="13"/>
        <v>813</v>
      </c>
      <c r="B818" s="164" t="s">
        <v>3562</v>
      </c>
      <c r="C818" s="215" t="s">
        <v>3648</v>
      </c>
      <c r="D818" s="215" t="s">
        <v>3671</v>
      </c>
      <c r="E818" s="215" t="s">
        <v>3672</v>
      </c>
      <c r="F818" s="215" t="s">
        <v>28</v>
      </c>
      <c r="G818" s="215" t="s">
        <v>661</v>
      </c>
      <c r="H818" s="215" t="s">
        <v>3676</v>
      </c>
      <c r="I818" s="215" t="s">
        <v>3677</v>
      </c>
      <c r="J818" s="215" t="s">
        <v>3678</v>
      </c>
      <c r="K818" s="147" t="s">
        <v>344</v>
      </c>
      <c r="L818" s="147" t="s">
        <v>1773</v>
      </c>
      <c r="M818" s="147" t="s">
        <v>1260</v>
      </c>
      <c r="N818" s="165">
        <v>700</v>
      </c>
      <c r="O818" s="165">
        <v>700</v>
      </c>
      <c r="P818" s="171" t="s">
        <v>74</v>
      </c>
      <c r="Q818" s="171" t="s">
        <v>74</v>
      </c>
      <c r="R818" s="215"/>
    </row>
    <row r="819" spans="1:18" s="153" customFormat="1" ht="30" customHeight="1" x14ac:dyDescent="0.3">
      <c r="A819" s="164">
        <f t="shared" si="13"/>
        <v>814</v>
      </c>
      <c r="B819" s="215" t="s">
        <v>3562</v>
      </c>
      <c r="C819" s="215" t="s">
        <v>3648</v>
      </c>
      <c r="D819" s="215" t="s">
        <v>3671</v>
      </c>
      <c r="E819" s="215" t="s">
        <v>3672</v>
      </c>
      <c r="F819" s="215" t="s">
        <v>28</v>
      </c>
      <c r="G819" s="215" t="s">
        <v>661</v>
      </c>
      <c r="H819" s="215" t="s">
        <v>3679</v>
      </c>
      <c r="I819" s="215" t="s">
        <v>3680</v>
      </c>
      <c r="J819" s="148" t="s">
        <v>3681</v>
      </c>
      <c r="K819" s="147" t="s">
        <v>344</v>
      </c>
      <c r="L819" s="147" t="s">
        <v>1773</v>
      </c>
      <c r="M819" s="147" t="s">
        <v>539</v>
      </c>
      <c r="N819" s="165">
        <v>500</v>
      </c>
      <c r="O819" s="165">
        <v>500</v>
      </c>
      <c r="P819" s="171" t="s">
        <v>74</v>
      </c>
      <c r="Q819" s="171" t="s">
        <v>74</v>
      </c>
      <c r="R819" s="215"/>
    </row>
    <row r="820" spans="1:18" s="153" customFormat="1" ht="30" customHeight="1" x14ac:dyDescent="0.3">
      <c r="A820" s="164">
        <f t="shared" si="13"/>
        <v>815</v>
      </c>
      <c r="B820" s="164" t="s">
        <v>3562</v>
      </c>
      <c r="C820" s="215" t="s">
        <v>3648</v>
      </c>
      <c r="D820" s="215" t="s">
        <v>3671</v>
      </c>
      <c r="E820" s="215" t="s">
        <v>3672</v>
      </c>
      <c r="F820" s="215" t="s">
        <v>28</v>
      </c>
      <c r="G820" s="215" t="s">
        <v>661</v>
      </c>
      <c r="H820" s="215" t="s">
        <v>3682</v>
      </c>
      <c r="I820" s="215" t="s">
        <v>3683</v>
      </c>
      <c r="J820" s="215" t="s">
        <v>3684</v>
      </c>
      <c r="K820" s="147" t="s">
        <v>344</v>
      </c>
      <c r="L820" s="147" t="s">
        <v>1773</v>
      </c>
      <c r="M820" s="147" t="s">
        <v>1828</v>
      </c>
      <c r="N820" s="165">
        <v>450</v>
      </c>
      <c r="O820" s="165">
        <v>450</v>
      </c>
      <c r="P820" s="171" t="s">
        <v>74</v>
      </c>
      <c r="Q820" s="171" t="s">
        <v>74</v>
      </c>
      <c r="R820" s="215"/>
    </row>
    <row r="821" spans="1:18" s="153" customFormat="1" ht="30" customHeight="1" x14ac:dyDescent="0.3">
      <c r="A821" s="164">
        <f t="shared" si="13"/>
        <v>816</v>
      </c>
      <c r="B821" s="164" t="s">
        <v>3562</v>
      </c>
      <c r="C821" s="164" t="s">
        <v>3648</v>
      </c>
      <c r="D821" s="164" t="s">
        <v>3685</v>
      </c>
      <c r="E821" s="164" t="s">
        <v>3686</v>
      </c>
      <c r="F821" s="164" t="s">
        <v>28</v>
      </c>
      <c r="G821" s="164" t="s">
        <v>687</v>
      </c>
      <c r="H821" s="164" t="s">
        <v>3687</v>
      </c>
      <c r="I821" s="164" t="s">
        <v>3688</v>
      </c>
      <c r="J821" s="167" t="s">
        <v>3689</v>
      </c>
      <c r="K821" s="168" t="s">
        <v>326</v>
      </c>
      <c r="L821" s="168" t="s">
        <v>858</v>
      </c>
      <c r="M821" s="168" t="s">
        <v>901</v>
      </c>
      <c r="N821" s="169">
        <v>910</v>
      </c>
      <c r="O821" s="169">
        <v>910</v>
      </c>
      <c r="P821" s="171" t="s">
        <v>74</v>
      </c>
      <c r="Q821" s="171" t="s">
        <v>74</v>
      </c>
      <c r="R821" s="164"/>
    </row>
    <row r="822" spans="1:18" s="153" customFormat="1" ht="30" customHeight="1" x14ac:dyDescent="0.3">
      <c r="A822" s="164">
        <f t="shared" si="13"/>
        <v>817</v>
      </c>
      <c r="B822" s="164" t="s">
        <v>3562</v>
      </c>
      <c r="C822" s="215" t="s">
        <v>3648</v>
      </c>
      <c r="D822" s="164" t="s">
        <v>3690</v>
      </c>
      <c r="E822" s="164" t="s">
        <v>3691</v>
      </c>
      <c r="F822" s="164" t="s">
        <v>28</v>
      </c>
      <c r="G822" s="164" t="s">
        <v>687</v>
      </c>
      <c r="H822" s="215" t="s">
        <v>3692</v>
      </c>
      <c r="I822" s="164" t="s">
        <v>3693</v>
      </c>
      <c r="J822" s="151" t="s">
        <v>3694</v>
      </c>
      <c r="K822" s="147" t="s">
        <v>326</v>
      </c>
      <c r="L822" s="147" t="s">
        <v>1762</v>
      </c>
      <c r="M822" s="147" t="s">
        <v>901</v>
      </c>
      <c r="N822" s="165">
        <v>1500</v>
      </c>
      <c r="O822" s="165">
        <v>1500</v>
      </c>
      <c r="P822" s="171" t="s">
        <v>74</v>
      </c>
      <c r="Q822" s="171" t="s">
        <v>74</v>
      </c>
      <c r="R822" s="215"/>
    </row>
    <row r="823" spans="1:18" s="153" customFormat="1" ht="30" customHeight="1" x14ac:dyDescent="0.3">
      <c r="A823" s="164">
        <f t="shared" si="13"/>
        <v>818</v>
      </c>
      <c r="B823" s="164" t="s">
        <v>3562</v>
      </c>
      <c r="C823" s="215" t="s">
        <v>3648</v>
      </c>
      <c r="D823" s="164" t="s">
        <v>3685</v>
      </c>
      <c r="E823" s="164" t="s">
        <v>3686</v>
      </c>
      <c r="F823" s="164" t="s">
        <v>28</v>
      </c>
      <c r="G823" s="164" t="s">
        <v>687</v>
      </c>
      <c r="H823" s="215" t="s">
        <v>3695</v>
      </c>
      <c r="I823" s="215" t="s">
        <v>3696</v>
      </c>
      <c r="J823" s="215" t="s">
        <v>3697</v>
      </c>
      <c r="K823" s="147" t="s">
        <v>353</v>
      </c>
      <c r="L823" s="147" t="s">
        <v>3698</v>
      </c>
      <c r="M823" s="147" t="s">
        <v>3699</v>
      </c>
      <c r="N823" s="165">
        <v>10100</v>
      </c>
      <c r="O823" s="165">
        <v>3500</v>
      </c>
      <c r="P823" s="171" t="s">
        <v>74</v>
      </c>
      <c r="Q823" s="171" t="s">
        <v>74</v>
      </c>
      <c r="R823" s="215"/>
    </row>
    <row r="824" spans="1:18" s="153" customFormat="1" ht="30" customHeight="1" x14ac:dyDescent="0.3">
      <c r="A824" s="164">
        <f t="shared" si="13"/>
        <v>819</v>
      </c>
      <c r="B824" s="215" t="s">
        <v>3562</v>
      </c>
      <c r="C824" s="215" t="s">
        <v>3648</v>
      </c>
      <c r="D824" s="164" t="s">
        <v>3685</v>
      </c>
      <c r="E824" s="164" t="s">
        <v>3686</v>
      </c>
      <c r="F824" s="164" t="s">
        <v>28</v>
      </c>
      <c r="G824" s="164" t="s">
        <v>687</v>
      </c>
      <c r="H824" s="215" t="s">
        <v>3700</v>
      </c>
      <c r="I824" s="215" t="s">
        <v>3701</v>
      </c>
      <c r="J824" s="215" t="s">
        <v>3702</v>
      </c>
      <c r="K824" s="147" t="s">
        <v>264</v>
      </c>
      <c r="L824" s="147" t="s">
        <v>539</v>
      </c>
      <c r="M824" s="147" t="s">
        <v>1763</v>
      </c>
      <c r="N824" s="165">
        <v>1000</v>
      </c>
      <c r="O824" s="165">
        <v>600</v>
      </c>
      <c r="P824" s="171" t="s">
        <v>74</v>
      </c>
      <c r="Q824" s="171" t="s">
        <v>74</v>
      </c>
      <c r="R824" s="215"/>
    </row>
    <row r="825" spans="1:18" s="153" customFormat="1" ht="30" customHeight="1" x14ac:dyDescent="0.3">
      <c r="A825" s="164">
        <f t="shared" si="13"/>
        <v>820</v>
      </c>
      <c r="B825" s="215" t="s">
        <v>3562</v>
      </c>
      <c r="C825" s="215" t="s">
        <v>678</v>
      </c>
      <c r="D825" s="215" t="s">
        <v>3703</v>
      </c>
      <c r="E825" s="215" t="s">
        <v>3704</v>
      </c>
      <c r="F825" s="215" t="s">
        <v>28</v>
      </c>
      <c r="G825" s="215" t="s">
        <v>687</v>
      </c>
      <c r="H825" s="215" t="s">
        <v>3705</v>
      </c>
      <c r="I825" s="215" t="s">
        <v>3706</v>
      </c>
      <c r="J825" s="148" t="s">
        <v>3707</v>
      </c>
      <c r="K825" s="147" t="s">
        <v>1217</v>
      </c>
      <c r="L825" s="147" t="s">
        <v>526</v>
      </c>
      <c r="M825" s="147" t="s">
        <v>1260</v>
      </c>
      <c r="N825" s="165">
        <v>229</v>
      </c>
      <c r="O825" s="165">
        <v>229</v>
      </c>
      <c r="P825" s="149" t="s">
        <v>74</v>
      </c>
      <c r="Q825" s="149">
        <v>100</v>
      </c>
      <c r="R825" s="215"/>
    </row>
    <row r="826" spans="1:18" s="153" customFormat="1" ht="30" customHeight="1" x14ac:dyDescent="0.3">
      <c r="A826" s="164">
        <f t="shared" si="13"/>
        <v>821</v>
      </c>
      <c r="B826" s="215" t="s">
        <v>3562</v>
      </c>
      <c r="C826" s="215" t="s">
        <v>3708</v>
      </c>
      <c r="D826" s="215" t="s">
        <v>3709</v>
      </c>
      <c r="E826" s="215" t="s">
        <v>3710</v>
      </c>
      <c r="F826" s="215" t="s">
        <v>28</v>
      </c>
      <c r="G826" s="215" t="s">
        <v>3711</v>
      </c>
      <c r="H826" s="215" t="s">
        <v>3712</v>
      </c>
      <c r="I826" s="215" t="s">
        <v>3713</v>
      </c>
      <c r="J826" s="215" t="s">
        <v>3714</v>
      </c>
      <c r="K826" s="147" t="s">
        <v>42</v>
      </c>
      <c r="L826" s="147" t="s">
        <v>74</v>
      </c>
      <c r="M826" s="147" t="s">
        <v>74</v>
      </c>
      <c r="N826" s="165">
        <v>11000</v>
      </c>
      <c r="O826" s="165">
        <v>5000</v>
      </c>
      <c r="P826" s="149" t="s">
        <v>74</v>
      </c>
      <c r="Q826" s="149">
        <v>5</v>
      </c>
      <c r="R826" s="215"/>
    </row>
    <row r="827" spans="1:18" s="153" customFormat="1" ht="30" customHeight="1" x14ac:dyDescent="0.3">
      <c r="A827" s="164">
        <f t="shared" si="13"/>
        <v>822</v>
      </c>
      <c r="B827" s="215" t="s">
        <v>3562</v>
      </c>
      <c r="C827" s="215" t="s">
        <v>3715</v>
      </c>
      <c r="D827" s="215" t="s">
        <v>3716</v>
      </c>
      <c r="E827" s="215" t="s">
        <v>3717</v>
      </c>
      <c r="F827" s="215" t="s">
        <v>37</v>
      </c>
      <c r="G827" s="215" t="s">
        <v>687</v>
      </c>
      <c r="H827" s="215" t="s">
        <v>3718</v>
      </c>
      <c r="I827" s="215" t="s">
        <v>3719</v>
      </c>
      <c r="J827" s="215" t="s">
        <v>3720</v>
      </c>
      <c r="K827" s="147" t="s">
        <v>344</v>
      </c>
      <c r="L827" s="147" t="s">
        <v>1382</v>
      </c>
      <c r="M827" s="147" t="s">
        <v>1763</v>
      </c>
      <c r="N827" s="165">
        <v>4500</v>
      </c>
      <c r="O827" s="165">
        <v>1101</v>
      </c>
      <c r="P827" s="149" t="s">
        <v>74</v>
      </c>
      <c r="Q827" s="149">
        <v>50</v>
      </c>
      <c r="R827" s="215"/>
    </row>
    <row r="828" spans="1:18" s="159" customFormat="1" ht="30" customHeight="1" x14ac:dyDescent="0.3">
      <c r="A828" s="164">
        <f t="shared" si="13"/>
        <v>823</v>
      </c>
      <c r="B828" s="124" t="s">
        <v>3562</v>
      </c>
      <c r="C828" s="124" t="s">
        <v>3715</v>
      </c>
      <c r="D828" s="124" t="s">
        <v>3721</v>
      </c>
      <c r="E828" s="124" t="s">
        <v>3722</v>
      </c>
      <c r="F828" s="124" t="s">
        <v>28</v>
      </c>
      <c r="G828" s="124" t="s">
        <v>93</v>
      </c>
      <c r="H828" s="124" t="s">
        <v>3723</v>
      </c>
      <c r="I828" s="124" t="s">
        <v>3724</v>
      </c>
      <c r="J828" s="124" t="s">
        <v>3725</v>
      </c>
      <c r="K828" s="126" t="s">
        <v>1217</v>
      </c>
      <c r="L828" s="126" t="s">
        <v>1753</v>
      </c>
      <c r="M828" s="126" t="s">
        <v>1260</v>
      </c>
      <c r="N828" s="180">
        <v>550</v>
      </c>
      <c r="O828" s="180">
        <v>202</v>
      </c>
      <c r="P828" s="155">
        <v>5</v>
      </c>
      <c r="Q828" s="155">
        <v>100</v>
      </c>
      <c r="R828" s="124"/>
    </row>
    <row r="829" spans="1:18" s="153" customFormat="1" ht="33" x14ac:dyDescent="0.3">
      <c r="A829" s="164">
        <f t="shared" si="13"/>
        <v>824</v>
      </c>
      <c r="B829" s="164" t="s">
        <v>3562</v>
      </c>
      <c r="C829" s="164" t="s">
        <v>3715</v>
      </c>
      <c r="D829" s="164" t="s">
        <v>3726</v>
      </c>
      <c r="E829" s="164" t="s">
        <v>3727</v>
      </c>
      <c r="F829" s="164" t="s">
        <v>28</v>
      </c>
      <c r="G829" s="164" t="s">
        <v>347</v>
      </c>
      <c r="H829" s="164" t="s">
        <v>3728</v>
      </c>
      <c r="I829" s="164" t="s">
        <v>3729</v>
      </c>
      <c r="J829" s="167" t="s">
        <v>3730</v>
      </c>
      <c r="K829" s="168" t="s">
        <v>3731</v>
      </c>
      <c r="L829" s="147" t="s">
        <v>74</v>
      </c>
      <c r="M829" s="147" t="s">
        <v>74</v>
      </c>
      <c r="N829" s="169">
        <v>627</v>
      </c>
      <c r="O829" s="169">
        <v>627</v>
      </c>
      <c r="P829" s="171" t="s">
        <v>74</v>
      </c>
      <c r="Q829" s="171">
        <v>100</v>
      </c>
      <c r="R829" s="164"/>
    </row>
    <row r="830" spans="1:18" s="153" customFormat="1" ht="30" customHeight="1" x14ac:dyDescent="0.3">
      <c r="A830" s="164">
        <f t="shared" si="13"/>
        <v>825</v>
      </c>
      <c r="B830" s="164" t="s">
        <v>3562</v>
      </c>
      <c r="C830" s="164" t="s">
        <v>3715</v>
      </c>
      <c r="D830" s="164" t="s">
        <v>3732</v>
      </c>
      <c r="E830" s="164" t="s">
        <v>3733</v>
      </c>
      <c r="F830" s="164" t="s">
        <v>28</v>
      </c>
      <c r="G830" s="164" t="s">
        <v>347</v>
      </c>
      <c r="H830" s="164" t="s">
        <v>3734</v>
      </c>
      <c r="I830" s="164" t="s">
        <v>3735</v>
      </c>
      <c r="J830" s="167" t="s">
        <v>3736</v>
      </c>
      <c r="K830" s="168" t="s">
        <v>73</v>
      </c>
      <c r="L830" s="147" t="s">
        <v>74</v>
      </c>
      <c r="M830" s="147" t="s">
        <v>74</v>
      </c>
      <c r="N830" s="169">
        <v>334</v>
      </c>
      <c r="O830" s="169">
        <v>334</v>
      </c>
      <c r="P830" s="149" t="s">
        <v>74</v>
      </c>
      <c r="Q830" s="149" t="s">
        <v>74</v>
      </c>
      <c r="R830" s="146"/>
    </row>
    <row r="831" spans="1:18" s="153" customFormat="1" ht="30" customHeight="1" x14ac:dyDescent="0.3">
      <c r="A831" s="164">
        <f t="shared" si="13"/>
        <v>826</v>
      </c>
      <c r="B831" s="164" t="s">
        <v>3562</v>
      </c>
      <c r="C831" s="164" t="s">
        <v>3715</v>
      </c>
      <c r="D831" s="164" t="s">
        <v>3732</v>
      </c>
      <c r="E831" s="164" t="s">
        <v>3733</v>
      </c>
      <c r="F831" s="164" t="s">
        <v>28</v>
      </c>
      <c r="G831" s="164" t="s">
        <v>347</v>
      </c>
      <c r="H831" s="215" t="s">
        <v>3737</v>
      </c>
      <c r="I831" s="164" t="s">
        <v>3738</v>
      </c>
      <c r="J831" s="167" t="s">
        <v>3739</v>
      </c>
      <c r="K831" s="168" t="s">
        <v>73</v>
      </c>
      <c r="L831" s="147" t="s">
        <v>74</v>
      </c>
      <c r="M831" s="147" t="s">
        <v>74</v>
      </c>
      <c r="N831" s="165">
        <v>416</v>
      </c>
      <c r="O831" s="165">
        <v>416</v>
      </c>
      <c r="P831" s="149" t="s">
        <v>74</v>
      </c>
      <c r="Q831" s="149" t="s">
        <v>74</v>
      </c>
      <c r="R831" s="215"/>
    </row>
    <row r="832" spans="1:18" s="153" customFormat="1" ht="30" customHeight="1" x14ac:dyDescent="0.3">
      <c r="A832" s="164">
        <f t="shared" si="13"/>
        <v>827</v>
      </c>
      <c r="B832" s="164" t="s">
        <v>3562</v>
      </c>
      <c r="C832" s="164" t="s">
        <v>3715</v>
      </c>
      <c r="D832" s="164" t="s">
        <v>3732</v>
      </c>
      <c r="E832" s="164" t="s">
        <v>3733</v>
      </c>
      <c r="F832" s="164" t="s">
        <v>28</v>
      </c>
      <c r="G832" s="164" t="s">
        <v>347</v>
      </c>
      <c r="H832" s="215" t="s">
        <v>3737</v>
      </c>
      <c r="I832" s="215" t="s">
        <v>3740</v>
      </c>
      <c r="J832" s="215" t="s">
        <v>3741</v>
      </c>
      <c r="K832" s="168" t="s">
        <v>73</v>
      </c>
      <c r="L832" s="147" t="s">
        <v>74</v>
      </c>
      <c r="M832" s="147" t="s">
        <v>74</v>
      </c>
      <c r="N832" s="165">
        <v>555</v>
      </c>
      <c r="O832" s="165">
        <v>555</v>
      </c>
      <c r="P832" s="149" t="s">
        <v>74</v>
      </c>
      <c r="Q832" s="149" t="s">
        <v>74</v>
      </c>
      <c r="R832" s="215"/>
    </row>
    <row r="833" spans="1:18" s="153" customFormat="1" ht="30" customHeight="1" x14ac:dyDescent="0.3">
      <c r="A833" s="164">
        <f t="shared" si="13"/>
        <v>828</v>
      </c>
      <c r="B833" s="164" t="s">
        <v>3562</v>
      </c>
      <c r="C833" s="164" t="s">
        <v>3715</v>
      </c>
      <c r="D833" s="164" t="s">
        <v>3732</v>
      </c>
      <c r="E833" s="164" t="s">
        <v>3733</v>
      </c>
      <c r="F833" s="164" t="s">
        <v>28</v>
      </c>
      <c r="G833" s="164" t="s">
        <v>347</v>
      </c>
      <c r="H833" s="215" t="s">
        <v>3742</v>
      </c>
      <c r="I833" s="215" t="s">
        <v>3743</v>
      </c>
      <c r="J833" s="215" t="s">
        <v>3744</v>
      </c>
      <c r="K833" s="168" t="s">
        <v>73</v>
      </c>
      <c r="L833" s="147" t="s">
        <v>74</v>
      </c>
      <c r="M833" s="147" t="s">
        <v>74</v>
      </c>
      <c r="N833" s="165">
        <v>145</v>
      </c>
      <c r="O833" s="165">
        <v>145</v>
      </c>
      <c r="P833" s="149" t="s">
        <v>74</v>
      </c>
      <c r="Q833" s="149" t="s">
        <v>74</v>
      </c>
      <c r="R833" s="215"/>
    </row>
    <row r="834" spans="1:18" s="153" customFormat="1" ht="30" customHeight="1" x14ac:dyDescent="0.3">
      <c r="A834" s="164">
        <f t="shared" si="13"/>
        <v>829</v>
      </c>
      <c r="B834" s="164" t="s">
        <v>3562</v>
      </c>
      <c r="C834" s="164" t="s">
        <v>3715</v>
      </c>
      <c r="D834" s="215" t="s">
        <v>3745</v>
      </c>
      <c r="E834" s="215" t="s">
        <v>3746</v>
      </c>
      <c r="F834" s="164" t="s">
        <v>28</v>
      </c>
      <c r="G834" s="164" t="s">
        <v>347</v>
      </c>
      <c r="H834" s="215" t="s">
        <v>3747</v>
      </c>
      <c r="I834" s="215" t="s">
        <v>3748</v>
      </c>
      <c r="J834" s="215" t="s">
        <v>3749</v>
      </c>
      <c r="K834" s="147" t="s">
        <v>277</v>
      </c>
      <c r="L834" s="147" t="s">
        <v>74</v>
      </c>
      <c r="M834" s="147" t="s">
        <v>74</v>
      </c>
      <c r="N834" s="165">
        <v>105</v>
      </c>
      <c r="O834" s="165">
        <v>105</v>
      </c>
      <c r="P834" s="149" t="s">
        <v>74</v>
      </c>
      <c r="Q834" s="149" t="s">
        <v>74</v>
      </c>
      <c r="R834" s="215"/>
    </row>
    <row r="835" spans="1:18" s="153" customFormat="1" ht="30" customHeight="1" x14ac:dyDescent="0.3">
      <c r="A835" s="164">
        <f t="shared" si="13"/>
        <v>830</v>
      </c>
      <c r="B835" s="215" t="s">
        <v>3562</v>
      </c>
      <c r="C835" s="215" t="s">
        <v>3218</v>
      </c>
      <c r="D835" s="215" t="s">
        <v>3750</v>
      </c>
      <c r="E835" s="215" t="s">
        <v>3751</v>
      </c>
      <c r="F835" s="215" t="s">
        <v>28</v>
      </c>
      <c r="G835" s="215" t="s">
        <v>93</v>
      </c>
      <c r="H835" s="215" t="s">
        <v>3752</v>
      </c>
      <c r="I835" s="215" t="s">
        <v>3753</v>
      </c>
      <c r="J835" s="215" t="s">
        <v>3754</v>
      </c>
      <c r="K835" s="147" t="s">
        <v>1217</v>
      </c>
      <c r="L835" s="147" t="s">
        <v>1753</v>
      </c>
      <c r="M835" s="147" t="s">
        <v>539</v>
      </c>
      <c r="N835" s="165">
        <v>171</v>
      </c>
      <c r="O835" s="165">
        <v>171</v>
      </c>
      <c r="P835" s="149" t="s">
        <v>74</v>
      </c>
      <c r="Q835" s="149">
        <v>100</v>
      </c>
      <c r="R835" s="215"/>
    </row>
    <row r="836" spans="1:18" s="153" customFormat="1" ht="30" customHeight="1" x14ac:dyDescent="0.3">
      <c r="A836" s="164">
        <f t="shared" si="13"/>
        <v>831</v>
      </c>
      <c r="B836" s="215" t="s">
        <v>3562</v>
      </c>
      <c r="C836" s="215" t="s">
        <v>3218</v>
      </c>
      <c r="D836" s="215" t="s">
        <v>3750</v>
      </c>
      <c r="E836" s="215" t="s">
        <v>3751</v>
      </c>
      <c r="F836" s="215" t="s">
        <v>28</v>
      </c>
      <c r="G836" s="215" t="s">
        <v>93</v>
      </c>
      <c r="H836" s="215" t="s">
        <v>3755</v>
      </c>
      <c r="I836" s="215" t="s">
        <v>3756</v>
      </c>
      <c r="J836" s="215" t="s">
        <v>3757</v>
      </c>
      <c r="K836" s="147" t="s">
        <v>1217</v>
      </c>
      <c r="L836" s="147" t="s">
        <v>526</v>
      </c>
      <c r="M836" s="147" t="s">
        <v>1828</v>
      </c>
      <c r="N836" s="165">
        <v>290</v>
      </c>
      <c r="O836" s="165">
        <v>290</v>
      </c>
      <c r="P836" s="149" t="s">
        <v>74</v>
      </c>
      <c r="Q836" s="149">
        <v>100</v>
      </c>
      <c r="R836" s="215"/>
    </row>
    <row r="837" spans="1:18" s="153" customFormat="1" ht="30" customHeight="1" x14ac:dyDescent="0.3">
      <c r="A837" s="164">
        <f t="shared" si="13"/>
        <v>832</v>
      </c>
      <c r="B837" s="215" t="s">
        <v>3562</v>
      </c>
      <c r="C837" s="215" t="s">
        <v>3218</v>
      </c>
      <c r="D837" s="215" t="s">
        <v>3750</v>
      </c>
      <c r="E837" s="215" t="s">
        <v>3758</v>
      </c>
      <c r="F837" s="215" t="s">
        <v>28</v>
      </c>
      <c r="G837" s="215" t="s">
        <v>93</v>
      </c>
      <c r="H837" s="215" t="s">
        <v>3759</v>
      </c>
      <c r="I837" s="215" t="s">
        <v>3760</v>
      </c>
      <c r="J837" s="215" t="s">
        <v>3761</v>
      </c>
      <c r="K837" s="147" t="s">
        <v>1217</v>
      </c>
      <c r="L837" s="147" t="s">
        <v>1753</v>
      </c>
      <c r="M837" s="147" t="s">
        <v>1828</v>
      </c>
      <c r="N837" s="165">
        <v>166</v>
      </c>
      <c r="O837" s="165">
        <v>166</v>
      </c>
      <c r="P837" s="149" t="s">
        <v>74</v>
      </c>
      <c r="Q837" s="149">
        <v>100</v>
      </c>
      <c r="R837" s="215"/>
    </row>
    <row r="838" spans="1:18" s="153" customFormat="1" ht="30" customHeight="1" x14ac:dyDescent="0.3">
      <c r="A838" s="164">
        <f t="shared" ref="A838:A901" si="14">ROW()-5</f>
        <v>833</v>
      </c>
      <c r="B838" s="215" t="s">
        <v>3562</v>
      </c>
      <c r="C838" s="215" t="s">
        <v>3218</v>
      </c>
      <c r="D838" s="215" t="s">
        <v>3750</v>
      </c>
      <c r="E838" s="215" t="s">
        <v>3758</v>
      </c>
      <c r="F838" s="215" t="s">
        <v>28</v>
      </c>
      <c r="G838" s="186" t="s">
        <v>93</v>
      </c>
      <c r="H838" s="186" t="s">
        <v>3762</v>
      </c>
      <c r="I838" s="186" t="s">
        <v>3763</v>
      </c>
      <c r="J838" s="186" t="s">
        <v>3764</v>
      </c>
      <c r="K838" s="185" t="s">
        <v>1217</v>
      </c>
      <c r="L838" s="185" t="s">
        <v>526</v>
      </c>
      <c r="M838" s="185" t="s">
        <v>1828</v>
      </c>
      <c r="N838" s="293">
        <v>100</v>
      </c>
      <c r="O838" s="293">
        <v>100</v>
      </c>
      <c r="P838" s="202" t="s">
        <v>74</v>
      </c>
      <c r="Q838" s="202">
        <v>100</v>
      </c>
    </row>
    <row r="839" spans="1:18" s="153" customFormat="1" ht="30" customHeight="1" x14ac:dyDescent="0.3">
      <c r="A839" s="164">
        <f t="shared" si="14"/>
        <v>834</v>
      </c>
      <c r="B839" s="215" t="s">
        <v>3562</v>
      </c>
      <c r="C839" s="215" t="s">
        <v>3218</v>
      </c>
      <c r="D839" s="215" t="s">
        <v>3765</v>
      </c>
      <c r="E839" s="215" t="s">
        <v>3766</v>
      </c>
      <c r="F839" s="215" t="s">
        <v>28</v>
      </c>
      <c r="G839" s="215" t="s">
        <v>3767</v>
      </c>
      <c r="H839" s="215" t="s">
        <v>3768</v>
      </c>
      <c r="I839" s="215" t="s">
        <v>3769</v>
      </c>
      <c r="J839" s="215" t="s">
        <v>3770</v>
      </c>
      <c r="K839" s="147" t="s">
        <v>1546</v>
      </c>
      <c r="L839" s="147" t="s">
        <v>1260</v>
      </c>
      <c r="M839" s="147" t="s">
        <v>858</v>
      </c>
      <c r="N839" s="165">
        <v>200</v>
      </c>
      <c r="O839" s="165">
        <v>200</v>
      </c>
      <c r="P839" s="149" t="s">
        <v>74</v>
      </c>
      <c r="Q839" s="149">
        <v>100</v>
      </c>
      <c r="R839" s="215"/>
    </row>
    <row r="840" spans="1:18" s="153" customFormat="1" ht="30" customHeight="1" x14ac:dyDescent="0.3">
      <c r="A840" s="164">
        <f t="shared" si="14"/>
        <v>835</v>
      </c>
      <c r="B840" s="215" t="s">
        <v>3562</v>
      </c>
      <c r="C840" s="215" t="s">
        <v>3218</v>
      </c>
      <c r="D840" s="215" t="s">
        <v>3765</v>
      </c>
      <c r="E840" s="215" t="s">
        <v>3766</v>
      </c>
      <c r="F840" s="215" t="s">
        <v>28</v>
      </c>
      <c r="G840" s="215" t="s">
        <v>3767</v>
      </c>
      <c r="H840" s="215" t="s">
        <v>3771</v>
      </c>
      <c r="I840" s="215" t="s">
        <v>3772</v>
      </c>
      <c r="J840" s="215" t="s">
        <v>3773</v>
      </c>
      <c r="K840" s="147" t="s">
        <v>1546</v>
      </c>
      <c r="L840" s="147" t="s">
        <v>1260</v>
      </c>
      <c r="M840" s="147" t="s">
        <v>3699</v>
      </c>
      <c r="N840" s="165">
        <v>3000</v>
      </c>
      <c r="O840" s="165">
        <v>300</v>
      </c>
      <c r="P840" s="149" t="s">
        <v>74</v>
      </c>
      <c r="Q840" s="149">
        <v>10</v>
      </c>
      <c r="R840" s="215"/>
    </row>
    <row r="841" spans="1:18" s="153" customFormat="1" ht="30" customHeight="1" x14ac:dyDescent="0.3">
      <c r="A841" s="164">
        <f t="shared" si="14"/>
        <v>836</v>
      </c>
      <c r="B841" s="215" t="s">
        <v>3562</v>
      </c>
      <c r="C841" s="215" t="s">
        <v>3218</v>
      </c>
      <c r="D841" s="215" t="s">
        <v>3765</v>
      </c>
      <c r="E841" s="215" t="s">
        <v>3766</v>
      </c>
      <c r="F841" s="215" t="s">
        <v>37</v>
      </c>
      <c r="G841" s="215" t="s">
        <v>3767</v>
      </c>
      <c r="H841" s="215" t="s">
        <v>3774</v>
      </c>
      <c r="I841" s="215" t="s">
        <v>3775</v>
      </c>
      <c r="J841" s="215" t="s">
        <v>3776</v>
      </c>
      <c r="K841" s="147" t="s">
        <v>344</v>
      </c>
      <c r="L841" s="147" t="s">
        <v>3777</v>
      </c>
      <c r="M841" s="147" t="s">
        <v>901</v>
      </c>
      <c r="N841" s="165">
        <v>2000</v>
      </c>
      <c r="O841" s="165">
        <v>800</v>
      </c>
      <c r="P841" s="149">
        <v>20</v>
      </c>
      <c r="Q841" s="149">
        <v>60</v>
      </c>
      <c r="R841" s="215"/>
    </row>
    <row r="842" spans="1:18" s="153" customFormat="1" ht="30" customHeight="1" x14ac:dyDescent="0.3">
      <c r="A842" s="164">
        <f t="shared" si="14"/>
        <v>837</v>
      </c>
      <c r="B842" s="164" t="s">
        <v>3562</v>
      </c>
      <c r="C842" s="164" t="s">
        <v>3218</v>
      </c>
      <c r="D842" s="164" t="s">
        <v>3778</v>
      </c>
      <c r="E842" s="164" t="s">
        <v>3779</v>
      </c>
      <c r="F842" s="164" t="s">
        <v>37</v>
      </c>
      <c r="G842" s="164" t="s">
        <v>1047</v>
      </c>
      <c r="H842" s="164" t="s">
        <v>3780</v>
      </c>
      <c r="I842" s="164" t="s">
        <v>3781</v>
      </c>
      <c r="J842" s="167" t="s">
        <v>3782</v>
      </c>
      <c r="K842" s="168" t="s">
        <v>1217</v>
      </c>
      <c r="L842" s="168" t="s">
        <v>1753</v>
      </c>
      <c r="M842" s="168" t="s">
        <v>858</v>
      </c>
      <c r="N842" s="169">
        <v>6125</v>
      </c>
      <c r="O842" s="169">
        <v>2000</v>
      </c>
      <c r="P842" s="171">
        <v>20</v>
      </c>
      <c r="Q842" s="171">
        <v>60</v>
      </c>
      <c r="R842" s="164"/>
    </row>
    <row r="843" spans="1:18" s="153" customFormat="1" ht="30" customHeight="1" x14ac:dyDescent="0.3">
      <c r="A843" s="164">
        <f t="shared" si="14"/>
        <v>838</v>
      </c>
      <c r="B843" s="164" t="s">
        <v>3562</v>
      </c>
      <c r="C843" s="164" t="s">
        <v>3218</v>
      </c>
      <c r="D843" s="164" t="s">
        <v>3778</v>
      </c>
      <c r="E843" s="164" t="s">
        <v>3779</v>
      </c>
      <c r="F843" s="215" t="s">
        <v>28</v>
      </c>
      <c r="G843" s="215" t="s">
        <v>1047</v>
      </c>
      <c r="H843" s="215" t="s">
        <v>3783</v>
      </c>
      <c r="I843" s="164" t="s">
        <v>3784</v>
      </c>
      <c r="J843" s="151" t="s">
        <v>3785</v>
      </c>
      <c r="K843" s="147" t="s">
        <v>344</v>
      </c>
      <c r="L843" s="147" t="s">
        <v>526</v>
      </c>
      <c r="M843" s="147" t="s">
        <v>3136</v>
      </c>
      <c r="N843" s="165">
        <v>400</v>
      </c>
      <c r="O843" s="165">
        <v>400</v>
      </c>
      <c r="P843" s="149" t="s">
        <v>74</v>
      </c>
      <c r="Q843" s="149">
        <v>100</v>
      </c>
      <c r="R843" s="215"/>
    </row>
    <row r="844" spans="1:18" s="153" customFormat="1" ht="30" customHeight="1" x14ac:dyDescent="0.3">
      <c r="A844" s="164">
        <f t="shared" si="14"/>
        <v>839</v>
      </c>
      <c r="B844" s="164" t="s">
        <v>3562</v>
      </c>
      <c r="C844" s="164" t="s">
        <v>3218</v>
      </c>
      <c r="D844" s="164" t="s">
        <v>3778</v>
      </c>
      <c r="E844" s="164" t="s">
        <v>3779</v>
      </c>
      <c r="F844" s="215" t="s">
        <v>28</v>
      </c>
      <c r="G844" s="215" t="s">
        <v>3786</v>
      </c>
      <c r="H844" s="215" t="s">
        <v>3787</v>
      </c>
      <c r="I844" s="215" t="s">
        <v>3788</v>
      </c>
      <c r="J844" s="215" t="s">
        <v>3789</v>
      </c>
      <c r="K844" s="147" t="s">
        <v>352</v>
      </c>
      <c r="L844" s="147" t="s">
        <v>1828</v>
      </c>
      <c r="M844" s="147" t="s">
        <v>1797</v>
      </c>
      <c r="N844" s="165">
        <v>750</v>
      </c>
      <c r="O844" s="165">
        <v>750</v>
      </c>
      <c r="P844" s="149" t="s">
        <v>74</v>
      </c>
      <c r="Q844" s="149">
        <v>60</v>
      </c>
      <c r="R844" s="215"/>
    </row>
    <row r="845" spans="1:18" s="153" customFormat="1" ht="30" customHeight="1" x14ac:dyDescent="0.3">
      <c r="A845" s="164">
        <f t="shared" si="14"/>
        <v>840</v>
      </c>
      <c r="B845" s="164" t="s">
        <v>3562</v>
      </c>
      <c r="C845" s="164" t="s">
        <v>3218</v>
      </c>
      <c r="D845" s="164" t="s">
        <v>3778</v>
      </c>
      <c r="E845" s="164" t="s">
        <v>3779</v>
      </c>
      <c r="F845" s="215" t="s">
        <v>28</v>
      </c>
      <c r="G845" s="215" t="s">
        <v>1623</v>
      </c>
      <c r="H845" s="215" t="s">
        <v>3790</v>
      </c>
      <c r="I845" s="215" t="s">
        <v>3791</v>
      </c>
      <c r="J845" s="215" t="s">
        <v>3792</v>
      </c>
      <c r="K845" s="147" t="s">
        <v>344</v>
      </c>
      <c r="L845" s="147" t="s">
        <v>526</v>
      </c>
      <c r="M845" s="147" t="s">
        <v>858</v>
      </c>
      <c r="N845" s="165">
        <v>500</v>
      </c>
      <c r="O845" s="165">
        <v>500</v>
      </c>
      <c r="P845" s="149" t="s">
        <v>74</v>
      </c>
      <c r="Q845" s="149">
        <v>100</v>
      </c>
      <c r="R845" s="215"/>
    </row>
    <row r="846" spans="1:18" s="153" customFormat="1" ht="30" customHeight="1" x14ac:dyDescent="0.3">
      <c r="A846" s="164">
        <f t="shared" si="14"/>
        <v>841</v>
      </c>
      <c r="B846" s="164" t="s">
        <v>3562</v>
      </c>
      <c r="C846" s="164" t="s">
        <v>3218</v>
      </c>
      <c r="D846" s="164" t="s">
        <v>3778</v>
      </c>
      <c r="E846" s="164" t="s">
        <v>3779</v>
      </c>
      <c r="F846" s="215" t="s">
        <v>28</v>
      </c>
      <c r="G846" s="215" t="s">
        <v>1623</v>
      </c>
      <c r="H846" s="215" t="s">
        <v>3793</v>
      </c>
      <c r="I846" s="215" t="s">
        <v>3794</v>
      </c>
      <c r="J846" s="215" t="s">
        <v>3795</v>
      </c>
      <c r="K846" s="147" t="s">
        <v>344</v>
      </c>
      <c r="L846" s="147" t="s">
        <v>526</v>
      </c>
      <c r="M846" s="147" t="s">
        <v>1260</v>
      </c>
      <c r="N846" s="165">
        <v>150</v>
      </c>
      <c r="O846" s="165">
        <v>150</v>
      </c>
      <c r="P846" s="149" t="s">
        <v>74</v>
      </c>
      <c r="Q846" s="149">
        <v>100</v>
      </c>
      <c r="R846" s="215"/>
    </row>
    <row r="847" spans="1:18" s="153" customFormat="1" ht="30" customHeight="1" x14ac:dyDescent="0.3">
      <c r="A847" s="164">
        <f t="shared" si="14"/>
        <v>842</v>
      </c>
      <c r="B847" s="164" t="s">
        <v>3562</v>
      </c>
      <c r="C847" s="164" t="s">
        <v>3218</v>
      </c>
      <c r="D847" s="164" t="s">
        <v>3796</v>
      </c>
      <c r="E847" s="164" t="s">
        <v>3797</v>
      </c>
      <c r="F847" s="164" t="s">
        <v>28</v>
      </c>
      <c r="G847" s="215" t="s">
        <v>93</v>
      </c>
      <c r="H847" s="269" t="s">
        <v>3798</v>
      </c>
      <c r="I847" s="215" t="s">
        <v>3799</v>
      </c>
      <c r="J847" s="167" t="s">
        <v>1469</v>
      </c>
      <c r="K847" s="168" t="s">
        <v>344</v>
      </c>
      <c r="L847" s="147" t="s">
        <v>74</v>
      </c>
      <c r="M847" s="147" t="s">
        <v>74</v>
      </c>
      <c r="N847" s="165">
        <v>800</v>
      </c>
      <c r="O847" s="165">
        <v>800</v>
      </c>
      <c r="P847" s="149" t="s">
        <v>74</v>
      </c>
      <c r="Q847" s="149">
        <v>100</v>
      </c>
      <c r="R847" s="215"/>
    </row>
    <row r="848" spans="1:18" s="159" customFormat="1" ht="30" customHeight="1" x14ac:dyDescent="0.3">
      <c r="A848" s="164">
        <f t="shared" si="14"/>
        <v>843</v>
      </c>
      <c r="B848" s="122" t="s">
        <v>3562</v>
      </c>
      <c r="C848" s="122" t="s">
        <v>3218</v>
      </c>
      <c r="D848" s="124" t="s">
        <v>3800</v>
      </c>
      <c r="E848" s="124" t="s">
        <v>3801</v>
      </c>
      <c r="F848" s="124" t="s">
        <v>37</v>
      </c>
      <c r="G848" s="124" t="s">
        <v>93</v>
      </c>
      <c r="H848" s="240" t="s">
        <v>3802</v>
      </c>
      <c r="I848" s="124" t="s">
        <v>3803</v>
      </c>
      <c r="J848" s="123" t="s">
        <v>3804</v>
      </c>
      <c r="K848" s="127" t="s">
        <v>344</v>
      </c>
      <c r="L848" s="126" t="s">
        <v>526</v>
      </c>
      <c r="M848" s="126" t="s">
        <v>216</v>
      </c>
      <c r="N848" s="180">
        <v>900</v>
      </c>
      <c r="O848" s="180">
        <v>300</v>
      </c>
      <c r="P848" s="155">
        <v>80</v>
      </c>
      <c r="Q848" s="155">
        <v>100</v>
      </c>
      <c r="R848" s="124"/>
    </row>
    <row r="849" spans="1:18" s="153" customFormat="1" ht="30" customHeight="1" x14ac:dyDescent="0.3">
      <c r="A849" s="164">
        <f t="shared" si="14"/>
        <v>844</v>
      </c>
      <c r="B849" s="164" t="s">
        <v>3562</v>
      </c>
      <c r="C849" s="164" t="s">
        <v>3218</v>
      </c>
      <c r="D849" s="164" t="s">
        <v>3800</v>
      </c>
      <c r="E849" s="164" t="s">
        <v>3801</v>
      </c>
      <c r="F849" s="215" t="s">
        <v>28</v>
      </c>
      <c r="G849" s="215" t="s">
        <v>93</v>
      </c>
      <c r="H849" s="269" t="s">
        <v>3805</v>
      </c>
      <c r="I849" s="164" t="s">
        <v>3806</v>
      </c>
      <c r="J849" s="167" t="s">
        <v>3807</v>
      </c>
      <c r="K849" s="168" t="s">
        <v>264</v>
      </c>
      <c r="L849" s="147" t="s">
        <v>74</v>
      </c>
      <c r="M849" s="147" t="s">
        <v>74</v>
      </c>
      <c r="N849" s="165">
        <v>180</v>
      </c>
      <c r="O849" s="165">
        <v>180</v>
      </c>
      <c r="P849" s="149" t="s">
        <v>74</v>
      </c>
      <c r="Q849" s="149">
        <v>100</v>
      </c>
      <c r="R849" s="215"/>
    </row>
    <row r="850" spans="1:18" s="153" customFormat="1" ht="30" customHeight="1" x14ac:dyDescent="0.3">
      <c r="A850" s="164">
        <f t="shared" si="14"/>
        <v>845</v>
      </c>
      <c r="B850" s="164" t="s">
        <v>3562</v>
      </c>
      <c r="C850" s="164" t="s">
        <v>3218</v>
      </c>
      <c r="D850" s="164" t="s">
        <v>3800</v>
      </c>
      <c r="E850" s="164" t="s">
        <v>3801</v>
      </c>
      <c r="F850" s="215" t="s">
        <v>28</v>
      </c>
      <c r="G850" s="215" t="s">
        <v>93</v>
      </c>
      <c r="H850" s="269" t="s">
        <v>3808</v>
      </c>
      <c r="I850" s="164" t="s">
        <v>3809</v>
      </c>
      <c r="J850" s="167" t="s">
        <v>3810</v>
      </c>
      <c r="K850" s="168" t="s">
        <v>264</v>
      </c>
      <c r="L850" s="147" t="s">
        <v>74</v>
      </c>
      <c r="M850" s="147" t="s">
        <v>74</v>
      </c>
      <c r="N850" s="165">
        <v>200</v>
      </c>
      <c r="O850" s="165">
        <v>200</v>
      </c>
      <c r="P850" s="149" t="s">
        <v>74</v>
      </c>
      <c r="Q850" s="149">
        <v>100</v>
      </c>
      <c r="R850" s="215"/>
    </row>
    <row r="851" spans="1:18" s="153" customFormat="1" ht="30" customHeight="1" x14ac:dyDescent="0.3">
      <c r="A851" s="164">
        <f t="shared" si="14"/>
        <v>846</v>
      </c>
      <c r="B851" s="164" t="s">
        <v>3562</v>
      </c>
      <c r="C851" s="164" t="s">
        <v>3218</v>
      </c>
      <c r="D851" s="164" t="s">
        <v>3811</v>
      </c>
      <c r="E851" s="164" t="s">
        <v>3812</v>
      </c>
      <c r="F851" s="215" t="s">
        <v>28</v>
      </c>
      <c r="G851" s="164" t="s">
        <v>93</v>
      </c>
      <c r="H851" s="269" t="s">
        <v>3813</v>
      </c>
      <c r="I851" s="164" t="s">
        <v>3803</v>
      </c>
      <c r="J851" s="167" t="s">
        <v>3814</v>
      </c>
      <c r="K851" s="168" t="s">
        <v>344</v>
      </c>
      <c r="L851" s="147" t="s">
        <v>74</v>
      </c>
      <c r="M851" s="147" t="s">
        <v>74</v>
      </c>
      <c r="N851" s="165">
        <v>150</v>
      </c>
      <c r="O851" s="165">
        <v>150</v>
      </c>
      <c r="P851" s="149" t="s">
        <v>74</v>
      </c>
      <c r="Q851" s="149">
        <v>100</v>
      </c>
      <c r="R851" s="215"/>
    </row>
    <row r="852" spans="1:18" s="153" customFormat="1" ht="30" customHeight="1" x14ac:dyDescent="0.3">
      <c r="A852" s="164">
        <f t="shared" si="14"/>
        <v>847</v>
      </c>
      <c r="B852" s="164" t="s">
        <v>3562</v>
      </c>
      <c r="C852" s="164" t="s">
        <v>3218</v>
      </c>
      <c r="D852" s="164" t="s">
        <v>3796</v>
      </c>
      <c r="E852" s="164" t="s">
        <v>3797</v>
      </c>
      <c r="F852" s="215" t="s">
        <v>28</v>
      </c>
      <c r="G852" s="164" t="s">
        <v>93</v>
      </c>
      <c r="H852" s="269" t="s">
        <v>3815</v>
      </c>
      <c r="I852" s="164" t="s">
        <v>3816</v>
      </c>
      <c r="J852" s="167" t="s">
        <v>3817</v>
      </c>
      <c r="K852" s="168" t="s">
        <v>344</v>
      </c>
      <c r="L852" s="147" t="s">
        <v>74</v>
      </c>
      <c r="M852" s="147" t="s">
        <v>74</v>
      </c>
      <c r="N852" s="165">
        <v>200</v>
      </c>
      <c r="O852" s="165">
        <v>200</v>
      </c>
      <c r="P852" s="149" t="s">
        <v>74</v>
      </c>
      <c r="Q852" s="149">
        <v>100</v>
      </c>
      <c r="R852" s="215"/>
    </row>
    <row r="853" spans="1:18" s="153" customFormat="1" ht="30" customHeight="1" x14ac:dyDescent="0.3">
      <c r="A853" s="164">
        <f t="shared" si="14"/>
        <v>848</v>
      </c>
      <c r="B853" s="164" t="s">
        <v>3562</v>
      </c>
      <c r="C853" s="164" t="s">
        <v>3218</v>
      </c>
      <c r="D853" s="164" t="s">
        <v>3796</v>
      </c>
      <c r="E853" s="164" t="s">
        <v>3797</v>
      </c>
      <c r="F853" s="215" t="s">
        <v>28</v>
      </c>
      <c r="G853" s="164" t="s">
        <v>93</v>
      </c>
      <c r="H853" s="269" t="s">
        <v>3818</v>
      </c>
      <c r="I853" s="164" t="s">
        <v>3819</v>
      </c>
      <c r="J853" s="167" t="s">
        <v>3820</v>
      </c>
      <c r="K853" s="168" t="s">
        <v>264</v>
      </c>
      <c r="L853" s="147" t="s">
        <v>74</v>
      </c>
      <c r="M853" s="147" t="s">
        <v>74</v>
      </c>
      <c r="N853" s="165">
        <v>300</v>
      </c>
      <c r="O853" s="165">
        <v>300</v>
      </c>
      <c r="P853" s="149" t="s">
        <v>74</v>
      </c>
      <c r="Q853" s="149">
        <v>100</v>
      </c>
      <c r="R853" s="215"/>
    </row>
    <row r="854" spans="1:18" s="153" customFormat="1" ht="30" customHeight="1" x14ac:dyDescent="0.3">
      <c r="A854" s="164">
        <f t="shared" si="14"/>
        <v>849</v>
      </c>
      <c r="B854" s="164" t="s">
        <v>3562</v>
      </c>
      <c r="C854" s="164" t="s">
        <v>3218</v>
      </c>
      <c r="D854" s="164" t="s">
        <v>3800</v>
      </c>
      <c r="E854" s="164" t="s">
        <v>3801</v>
      </c>
      <c r="F854" s="215" t="s">
        <v>28</v>
      </c>
      <c r="G854" s="164" t="s">
        <v>93</v>
      </c>
      <c r="H854" s="269" t="s">
        <v>3821</v>
      </c>
      <c r="I854" s="164" t="s">
        <v>3822</v>
      </c>
      <c r="J854" s="167" t="s">
        <v>3823</v>
      </c>
      <c r="K854" s="168" t="s">
        <v>344</v>
      </c>
      <c r="L854" s="147" t="s">
        <v>74</v>
      </c>
      <c r="M854" s="147" t="s">
        <v>74</v>
      </c>
      <c r="N854" s="165">
        <v>1700</v>
      </c>
      <c r="O854" s="165">
        <v>400</v>
      </c>
      <c r="P854" s="149" t="s">
        <v>74</v>
      </c>
      <c r="Q854" s="149">
        <v>25</v>
      </c>
      <c r="R854" s="215"/>
    </row>
    <row r="855" spans="1:18" s="153" customFormat="1" ht="30" customHeight="1" x14ac:dyDescent="0.3">
      <c r="A855" s="164">
        <f t="shared" si="14"/>
        <v>850</v>
      </c>
      <c r="B855" s="164" t="s">
        <v>3562</v>
      </c>
      <c r="C855" s="164" t="s">
        <v>3218</v>
      </c>
      <c r="D855" s="164" t="s">
        <v>3800</v>
      </c>
      <c r="E855" s="164" t="s">
        <v>3801</v>
      </c>
      <c r="F855" s="164" t="s">
        <v>28</v>
      </c>
      <c r="G855" s="164" t="s">
        <v>93</v>
      </c>
      <c r="H855" s="269" t="s">
        <v>3824</v>
      </c>
      <c r="I855" s="164" t="s">
        <v>3825</v>
      </c>
      <c r="J855" s="167" t="s">
        <v>3826</v>
      </c>
      <c r="K855" s="168" t="s">
        <v>344</v>
      </c>
      <c r="L855" s="147" t="s">
        <v>74</v>
      </c>
      <c r="M855" s="147" t="s">
        <v>74</v>
      </c>
      <c r="N855" s="165">
        <v>300</v>
      </c>
      <c r="O855" s="165">
        <v>300</v>
      </c>
      <c r="P855" s="149" t="s">
        <v>74</v>
      </c>
      <c r="Q855" s="149">
        <v>100</v>
      </c>
      <c r="R855" s="215"/>
    </row>
    <row r="856" spans="1:18" s="153" customFormat="1" ht="30" customHeight="1" x14ac:dyDescent="0.3">
      <c r="A856" s="164">
        <f t="shared" si="14"/>
        <v>851</v>
      </c>
      <c r="B856" s="164" t="s">
        <v>3562</v>
      </c>
      <c r="C856" s="164" t="s">
        <v>3218</v>
      </c>
      <c r="D856" s="164" t="s">
        <v>3800</v>
      </c>
      <c r="E856" s="164" t="s">
        <v>3801</v>
      </c>
      <c r="F856" s="164" t="s">
        <v>28</v>
      </c>
      <c r="G856" s="164" t="s">
        <v>93</v>
      </c>
      <c r="H856" s="269" t="s">
        <v>3827</v>
      </c>
      <c r="I856" s="164" t="s">
        <v>3828</v>
      </c>
      <c r="J856" s="167" t="s">
        <v>3829</v>
      </c>
      <c r="K856" s="168" t="s">
        <v>352</v>
      </c>
      <c r="L856" s="147" t="s">
        <v>74</v>
      </c>
      <c r="M856" s="147" t="s">
        <v>74</v>
      </c>
      <c r="N856" s="165">
        <v>500</v>
      </c>
      <c r="O856" s="165">
        <v>500</v>
      </c>
      <c r="P856" s="149" t="s">
        <v>74</v>
      </c>
      <c r="Q856" s="149">
        <v>100</v>
      </c>
      <c r="R856" s="215"/>
    </row>
    <row r="857" spans="1:18" s="153" customFormat="1" ht="30" customHeight="1" x14ac:dyDescent="0.3">
      <c r="A857" s="164">
        <f t="shared" si="14"/>
        <v>852</v>
      </c>
      <c r="B857" s="164" t="s">
        <v>3562</v>
      </c>
      <c r="C857" s="164" t="s">
        <v>3218</v>
      </c>
      <c r="D857" s="164" t="s">
        <v>3800</v>
      </c>
      <c r="E857" s="164" t="s">
        <v>3801</v>
      </c>
      <c r="F857" s="164" t="s">
        <v>28</v>
      </c>
      <c r="G857" s="164" t="s">
        <v>93</v>
      </c>
      <c r="H857" s="269" t="s">
        <v>3830</v>
      </c>
      <c r="I857" s="164" t="s">
        <v>3828</v>
      </c>
      <c r="J857" s="167" t="s">
        <v>3831</v>
      </c>
      <c r="K857" s="168" t="s">
        <v>264</v>
      </c>
      <c r="L857" s="147" t="s">
        <v>74</v>
      </c>
      <c r="M857" s="147" t="s">
        <v>74</v>
      </c>
      <c r="N857" s="165">
        <v>200</v>
      </c>
      <c r="O857" s="165">
        <v>200</v>
      </c>
      <c r="P857" s="149" t="s">
        <v>74</v>
      </c>
      <c r="Q857" s="149">
        <v>100</v>
      </c>
      <c r="R857" s="215"/>
    </row>
    <row r="858" spans="1:18" s="153" customFormat="1" ht="30" customHeight="1" x14ac:dyDescent="0.3">
      <c r="A858" s="164">
        <f t="shared" si="14"/>
        <v>853</v>
      </c>
      <c r="B858" s="164" t="s">
        <v>3562</v>
      </c>
      <c r="C858" s="164" t="s">
        <v>3218</v>
      </c>
      <c r="D858" s="164" t="s">
        <v>3811</v>
      </c>
      <c r="E858" s="164" t="s">
        <v>3801</v>
      </c>
      <c r="F858" s="164" t="s">
        <v>28</v>
      </c>
      <c r="G858" s="164" t="s">
        <v>93</v>
      </c>
      <c r="H858" s="269" t="s">
        <v>3832</v>
      </c>
      <c r="I858" s="164" t="s">
        <v>3833</v>
      </c>
      <c r="J858" s="167" t="s">
        <v>3834</v>
      </c>
      <c r="K858" s="168" t="s">
        <v>277</v>
      </c>
      <c r="L858" s="147" t="s">
        <v>74</v>
      </c>
      <c r="M858" s="147" t="s">
        <v>74</v>
      </c>
      <c r="N858" s="165">
        <v>150</v>
      </c>
      <c r="O858" s="165">
        <v>150</v>
      </c>
      <c r="P858" s="149" t="s">
        <v>74</v>
      </c>
      <c r="Q858" s="149">
        <v>100</v>
      </c>
      <c r="R858" s="215"/>
    </row>
    <row r="859" spans="1:18" s="153" customFormat="1" ht="30" customHeight="1" x14ac:dyDescent="0.3">
      <c r="A859" s="164">
        <f t="shared" si="14"/>
        <v>854</v>
      </c>
      <c r="B859" s="164" t="s">
        <v>3562</v>
      </c>
      <c r="C859" s="164" t="s">
        <v>3218</v>
      </c>
      <c r="D859" s="164" t="s">
        <v>3796</v>
      </c>
      <c r="E859" s="164" t="s">
        <v>3797</v>
      </c>
      <c r="F859" s="164" t="s">
        <v>28</v>
      </c>
      <c r="G859" s="164" t="s">
        <v>93</v>
      </c>
      <c r="H859" s="269" t="s">
        <v>3835</v>
      </c>
      <c r="I859" s="164" t="s">
        <v>3836</v>
      </c>
      <c r="J859" s="167" t="s">
        <v>3837</v>
      </c>
      <c r="K859" s="168" t="s">
        <v>264</v>
      </c>
      <c r="L859" s="147" t="s">
        <v>74</v>
      </c>
      <c r="M859" s="147" t="s">
        <v>74</v>
      </c>
      <c r="N859" s="165">
        <v>200</v>
      </c>
      <c r="O859" s="165">
        <v>200</v>
      </c>
      <c r="P859" s="149" t="s">
        <v>74</v>
      </c>
      <c r="Q859" s="149">
        <v>100</v>
      </c>
      <c r="R859" s="215"/>
    </row>
    <row r="860" spans="1:18" s="153" customFormat="1" ht="30" customHeight="1" x14ac:dyDescent="0.3">
      <c r="A860" s="164">
        <f t="shared" si="14"/>
        <v>855</v>
      </c>
      <c r="B860" s="164" t="s">
        <v>3562</v>
      </c>
      <c r="C860" s="164" t="s">
        <v>3218</v>
      </c>
      <c r="D860" s="164" t="s">
        <v>3796</v>
      </c>
      <c r="E860" s="164" t="s">
        <v>3797</v>
      </c>
      <c r="F860" s="164" t="s">
        <v>28</v>
      </c>
      <c r="G860" s="164" t="s">
        <v>93</v>
      </c>
      <c r="H860" s="269" t="s">
        <v>3838</v>
      </c>
      <c r="I860" s="164" t="s">
        <v>3839</v>
      </c>
      <c r="J860" s="167" t="s">
        <v>3840</v>
      </c>
      <c r="K860" s="168" t="s">
        <v>352</v>
      </c>
      <c r="L860" s="147" t="s">
        <v>74</v>
      </c>
      <c r="M860" s="147" t="s">
        <v>74</v>
      </c>
      <c r="N860" s="165">
        <v>360</v>
      </c>
      <c r="O860" s="165">
        <v>360</v>
      </c>
      <c r="P860" s="149" t="s">
        <v>74</v>
      </c>
      <c r="Q860" s="149">
        <v>100</v>
      </c>
      <c r="R860" s="215"/>
    </row>
    <row r="861" spans="1:18" s="153" customFormat="1" ht="30" customHeight="1" x14ac:dyDescent="0.3">
      <c r="A861" s="164">
        <f t="shared" si="14"/>
        <v>856</v>
      </c>
      <c r="B861" s="164" t="s">
        <v>3562</v>
      </c>
      <c r="C861" s="164" t="s">
        <v>3218</v>
      </c>
      <c r="D861" s="164" t="s">
        <v>3843</v>
      </c>
      <c r="E861" s="164" t="s">
        <v>3844</v>
      </c>
      <c r="F861" s="164" t="s">
        <v>28</v>
      </c>
      <c r="G861" s="164" t="s">
        <v>1604</v>
      </c>
      <c r="H861" s="164" t="s">
        <v>3845</v>
      </c>
      <c r="I861" s="164" t="s">
        <v>3846</v>
      </c>
      <c r="J861" s="167" t="s">
        <v>3847</v>
      </c>
      <c r="K861" s="168" t="s">
        <v>344</v>
      </c>
      <c r="L861" s="168" t="s">
        <v>526</v>
      </c>
      <c r="M861" s="168" t="s">
        <v>3848</v>
      </c>
      <c r="N861" s="169">
        <v>99</v>
      </c>
      <c r="O861" s="169">
        <v>99</v>
      </c>
      <c r="P861" s="171" t="s">
        <v>74</v>
      </c>
      <c r="Q861" s="171">
        <v>100</v>
      </c>
      <c r="R861" s="164"/>
    </row>
    <row r="862" spans="1:18" s="153" customFormat="1" ht="30" customHeight="1" x14ac:dyDescent="0.3">
      <c r="A862" s="164">
        <f t="shared" si="14"/>
        <v>857</v>
      </c>
      <c r="B862" s="164" t="s">
        <v>3562</v>
      </c>
      <c r="C862" s="164" t="s">
        <v>3218</v>
      </c>
      <c r="D862" s="164" t="s">
        <v>3843</v>
      </c>
      <c r="E862" s="164" t="s">
        <v>3844</v>
      </c>
      <c r="F862" s="164" t="s">
        <v>28</v>
      </c>
      <c r="G862" s="164" t="s">
        <v>1604</v>
      </c>
      <c r="H862" s="164" t="s">
        <v>3849</v>
      </c>
      <c r="I862" s="164" t="s">
        <v>3850</v>
      </c>
      <c r="J862" s="167" t="s">
        <v>3851</v>
      </c>
      <c r="K862" s="168" t="s">
        <v>264</v>
      </c>
      <c r="L862" s="168" t="s">
        <v>1773</v>
      </c>
      <c r="M862" s="168" t="s">
        <v>1763</v>
      </c>
      <c r="N862" s="169">
        <v>716</v>
      </c>
      <c r="O862" s="169">
        <v>716</v>
      </c>
      <c r="P862" s="171" t="s">
        <v>74</v>
      </c>
      <c r="Q862" s="171">
        <v>100</v>
      </c>
      <c r="R862" s="164"/>
    </row>
    <row r="863" spans="1:18" s="153" customFormat="1" ht="30" customHeight="1" x14ac:dyDescent="0.3">
      <c r="A863" s="164">
        <f t="shared" si="14"/>
        <v>858</v>
      </c>
      <c r="B863" s="164" t="s">
        <v>3562</v>
      </c>
      <c r="C863" s="164" t="s">
        <v>3218</v>
      </c>
      <c r="D863" s="164" t="s">
        <v>3843</v>
      </c>
      <c r="E863" s="164" t="s">
        <v>3844</v>
      </c>
      <c r="F863" s="164" t="s">
        <v>28</v>
      </c>
      <c r="G863" s="164" t="s">
        <v>1604</v>
      </c>
      <c r="H863" s="215" t="s">
        <v>3852</v>
      </c>
      <c r="I863" s="164" t="s">
        <v>3853</v>
      </c>
      <c r="J863" s="167" t="s">
        <v>3854</v>
      </c>
      <c r="K863" s="168" t="s">
        <v>344</v>
      </c>
      <c r="L863" s="168" t="s">
        <v>526</v>
      </c>
      <c r="M863" s="168" t="s">
        <v>1762</v>
      </c>
      <c r="N863" s="165">
        <v>138</v>
      </c>
      <c r="O863" s="165">
        <v>138</v>
      </c>
      <c r="P863" s="171" t="s">
        <v>74</v>
      </c>
      <c r="Q863" s="171">
        <v>100</v>
      </c>
      <c r="R863" s="215"/>
    </row>
    <row r="864" spans="1:18" s="153" customFormat="1" ht="30" customHeight="1" x14ac:dyDescent="0.3">
      <c r="A864" s="164">
        <f t="shared" si="14"/>
        <v>859</v>
      </c>
      <c r="B864" s="164" t="s">
        <v>3562</v>
      </c>
      <c r="C864" s="164" t="s">
        <v>3218</v>
      </c>
      <c r="D864" s="164" t="s">
        <v>3843</v>
      </c>
      <c r="E864" s="164" t="s">
        <v>3844</v>
      </c>
      <c r="F864" s="164" t="s">
        <v>28</v>
      </c>
      <c r="G864" s="164" t="s">
        <v>1604</v>
      </c>
      <c r="H864" s="215" t="s">
        <v>3855</v>
      </c>
      <c r="I864" s="215" t="s">
        <v>3856</v>
      </c>
      <c r="J864" s="167" t="s">
        <v>3857</v>
      </c>
      <c r="K864" s="168" t="s">
        <v>264</v>
      </c>
      <c r="L864" s="168" t="s">
        <v>1773</v>
      </c>
      <c r="M864" s="168" t="s">
        <v>858</v>
      </c>
      <c r="N864" s="165">
        <v>1360</v>
      </c>
      <c r="O864" s="165">
        <v>1360</v>
      </c>
      <c r="P864" s="171" t="s">
        <v>74</v>
      </c>
      <c r="Q864" s="171">
        <v>100</v>
      </c>
      <c r="R864" s="215"/>
    </row>
    <row r="865" spans="1:19" s="153" customFormat="1" ht="30" customHeight="1" x14ac:dyDescent="0.3">
      <c r="A865" s="164">
        <f t="shared" si="14"/>
        <v>860</v>
      </c>
      <c r="B865" s="164" t="s">
        <v>3562</v>
      </c>
      <c r="C865" s="164" t="s">
        <v>3218</v>
      </c>
      <c r="D865" s="164" t="s">
        <v>3843</v>
      </c>
      <c r="E865" s="164" t="s">
        <v>3844</v>
      </c>
      <c r="F865" s="164" t="s">
        <v>28</v>
      </c>
      <c r="G865" s="164" t="s">
        <v>93</v>
      </c>
      <c r="H865" s="215" t="s">
        <v>3858</v>
      </c>
      <c r="I865" s="215" t="s">
        <v>3859</v>
      </c>
      <c r="J865" s="215" t="s">
        <v>3860</v>
      </c>
      <c r="K865" s="168" t="s">
        <v>1217</v>
      </c>
      <c r="L865" s="168" t="s">
        <v>526</v>
      </c>
      <c r="M865" s="168" t="s">
        <v>1762</v>
      </c>
      <c r="N865" s="165">
        <v>1000</v>
      </c>
      <c r="O865" s="165">
        <v>1000</v>
      </c>
      <c r="P865" s="171" t="s">
        <v>74</v>
      </c>
      <c r="Q865" s="171">
        <v>100</v>
      </c>
      <c r="R865" s="215"/>
    </row>
    <row r="866" spans="1:19" s="153" customFormat="1" ht="30" customHeight="1" x14ac:dyDescent="0.3">
      <c r="A866" s="164">
        <f t="shared" si="14"/>
        <v>861</v>
      </c>
      <c r="B866" s="164" t="s">
        <v>3562</v>
      </c>
      <c r="C866" s="164" t="s">
        <v>3218</v>
      </c>
      <c r="D866" s="164" t="s">
        <v>3843</v>
      </c>
      <c r="E866" s="164" t="s">
        <v>3844</v>
      </c>
      <c r="F866" s="164" t="s">
        <v>28</v>
      </c>
      <c r="G866" s="164" t="s">
        <v>93</v>
      </c>
      <c r="H866" s="215" t="s">
        <v>3861</v>
      </c>
      <c r="I866" s="215" t="s">
        <v>3862</v>
      </c>
      <c r="J866" s="215" t="s">
        <v>3863</v>
      </c>
      <c r="K866" s="168" t="s">
        <v>264</v>
      </c>
      <c r="L866" s="168" t="s">
        <v>1773</v>
      </c>
      <c r="M866" s="168" t="s">
        <v>1762</v>
      </c>
      <c r="N866" s="165">
        <v>470</v>
      </c>
      <c r="O866" s="165">
        <v>470</v>
      </c>
      <c r="P866" s="171" t="s">
        <v>74</v>
      </c>
      <c r="Q866" s="171">
        <v>100</v>
      </c>
      <c r="R866" s="215"/>
    </row>
    <row r="867" spans="1:19" s="153" customFormat="1" ht="30" customHeight="1" x14ac:dyDescent="0.3">
      <c r="A867" s="164">
        <f t="shared" si="14"/>
        <v>862</v>
      </c>
      <c r="B867" s="164" t="s">
        <v>3562</v>
      </c>
      <c r="C867" s="164" t="s">
        <v>665</v>
      </c>
      <c r="D867" s="164" t="s">
        <v>3864</v>
      </c>
      <c r="E867" s="164" t="s">
        <v>3865</v>
      </c>
      <c r="F867" s="164" t="s">
        <v>28</v>
      </c>
      <c r="G867" s="164" t="s">
        <v>93</v>
      </c>
      <c r="H867" s="164" t="s">
        <v>3866</v>
      </c>
      <c r="I867" s="164" t="s">
        <v>3867</v>
      </c>
      <c r="J867" s="167" t="s">
        <v>3868</v>
      </c>
      <c r="K867" s="168" t="s">
        <v>264</v>
      </c>
      <c r="L867" s="168" t="s">
        <v>74</v>
      </c>
      <c r="M867" s="168" t="s">
        <v>74</v>
      </c>
      <c r="N867" s="169">
        <v>150</v>
      </c>
      <c r="O867" s="169">
        <v>150</v>
      </c>
      <c r="P867" s="171" t="s">
        <v>74</v>
      </c>
      <c r="Q867" s="171">
        <v>100</v>
      </c>
      <c r="R867" s="164"/>
    </row>
    <row r="868" spans="1:19" s="153" customFormat="1" ht="30" customHeight="1" x14ac:dyDescent="0.3">
      <c r="A868" s="164">
        <f t="shared" si="14"/>
        <v>863</v>
      </c>
      <c r="B868" s="164" t="s">
        <v>3562</v>
      </c>
      <c r="C868" s="215" t="s">
        <v>665</v>
      </c>
      <c r="D868" s="215" t="s">
        <v>3864</v>
      </c>
      <c r="E868" s="215" t="s">
        <v>3865</v>
      </c>
      <c r="F868" s="215" t="s">
        <v>28</v>
      </c>
      <c r="G868" s="215" t="s">
        <v>1888</v>
      </c>
      <c r="H868" s="215" t="s">
        <v>3869</v>
      </c>
      <c r="I868" s="164" t="s">
        <v>3870</v>
      </c>
      <c r="J868" s="151" t="s">
        <v>3871</v>
      </c>
      <c r="K868" s="147" t="s">
        <v>1217</v>
      </c>
      <c r="L868" s="147" t="s">
        <v>74</v>
      </c>
      <c r="M868" s="147" t="s">
        <v>74</v>
      </c>
      <c r="N868" s="165">
        <v>531</v>
      </c>
      <c r="O868" s="165">
        <v>531</v>
      </c>
      <c r="P868" s="149" t="s">
        <v>74</v>
      </c>
      <c r="Q868" s="149">
        <v>100</v>
      </c>
      <c r="R868" s="215"/>
    </row>
    <row r="869" spans="1:19" s="153" customFormat="1" ht="30" customHeight="1" x14ac:dyDescent="0.3">
      <c r="A869" s="164">
        <f t="shared" si="14"/>
        <v>864</v>
      </c>
      <c r="B869" s="164" t="s">
        <v>3562</v>
      </c>
      <c r="C869" s="146" t="s">
        <v>3509</v>
      </c>
      <c r="D869" s="146" t="s">
        <v>3872</v>
      </c>
      <c r="E869" s="146" t="s">
        <v>3873</v>
      </c>
      <c r="F869" s="146" t="s">
        <v>28</v>
      </c>
      <c r="G869" s="146" t="s">
        <v>93</v>
      </c>
      <c r="H869" s="146" t="s">
        <v>3874</v>
      </c>
      <c r="I869" s="146" t="s">
        <v>3875</v>
      </c>
      <c r="J869" s="148" t="s">
        <v>3876</v>
      </c>
      <c r="K869" s="147" t="s">
        <v>344</v>
      </c>
      <c r="L869" s="147" t="s">
        <v>1773</v>
      </c>
      <c r="M869" s="147" t="s">
        <v>901</v>
      </c>
      <c r="N869" s="165">
        <v>800</v>
      </c>
      <c r="O869" s="165">
        <v>400</v>
      </c>
      <c r="P869" s="149" t="s">
        <v>74</v>
      </c>
      <c r="Q869" s="215">
        <v>50</v>
      </c>
      <c r="R869" s="146"/>
    </row>
    <row r="870" spans="1:19" s="153" customFormat="1" ht="30" customHeight="1" x14ac:dyDescent="0.3">
      <c r="A870" s="164">
        <f t="shared" si="14"/>
        <v>865</v>
      </c>
      <c r="B870" s="164" t="s">
        <v>3562</v>
      </c>
      <c r="C870" s="146" t="s">
        <v>3509</v>
      </c>
      <c r="D870" s="146" t="s">
        <v>3877</v>
      </c>
      <c r="E870" s="146" t="s">
        <v>3878</v>
      </c>
      <c r="F870" s="146" t="s">
        <v>28</v>
      </c>
      <c r="G870" s="146" t="s">
        <v>93</v>
      </c>
      <c r="H870" s="146" t="s">
        <v>3879</v>
      </c>
      <c r="I870" s="146" t="s">
        <v>3880</v>
      </c>
      <c r="J870" s="148" t="s">
        <v>3881</v>
      </c>
      <c r="K870" s="147" t="s">
        <v>344</v>
      </c>
      <c r="L870" s="147" t="s">
        <v>1773</v>
      </c>
      <c r="M870" s="147" t="s">
        <v>901</v>
      </c>
      <c r="N870" s="165">
        <v>1875</v>
      </c>
      <c r="O870" s="165">
        <v>900</v>
      </c>
      <c r="P870" s="149" t="s">
        <v>74</v>
      </c>
      <c r="Q870" s="215">
        <v>50</v>
      </c>
      <c r="R870" s="146"/>
    </row>
    <row r="871" spans="1:19" s="153" customFormat="1" ht="30" customHeight="1" x14ac:dyDescent="0.3">
      <c r="A871" s="164">
        <f t="shared" si="14"/>
        <v>866</v>
      </c>
      <c r="B871" s="215" t="s">
        <v>3562</v>
      </c>
      <c r="C871" s="215" t="s">
        <v>3882</v>
      </c>
      <c r="D871" s="215" t="s">
        <v>3883</v>
      </c>
      <c r="E871" s="215" t="s">
        <v>3884</v>
      </c>
      <c r="F871" s="215" t="s">
        <v>37</v>
      </c>
      <c r="G871" s="215" t="s">
        <v>221</v>
      </c>
      <c r="H871" s="215" t="s">
        <v>3885</v>
      </c>
      <c r="I871" s="215" t="s">
        <v>3886</v>
      </c>
      <c r="J871" s="215" t="s">
        <v>3887</v>
      </c>
      <c r="K871" s="147" t="s">
        <v>3888</v>
      </c>
      <c r="L871" s="147" t="s">
        <v>74</v>
      </c>
      <c r="M871" s="147" t="s">
        <v>74</v>
      </c>
      <c r="N871" s="165">
        <v>5000</v>
      </c>
      <c r="O871" s="165">
        <v>2500</v>
      </c>
      <c r="P871" s="149" t="s">
        <v>74</v>
      </c>
      <c r="Q871" s="166" t="s">
        <v>74</v>
      </c>
      <c r="R871" s="166"/>
      <c r="S871" s="203"/>
    </row>
    <row r="872" spans="1:19" s="153" customFormat="1" ht="31.5" customHeight="1" x14ac:dyDescent="0.3">
      <c r="A872" s="164">
        <f t="shared" si="14"/>
        <v>867</v>
      </c>
      <c r="B872" s="215" t="s">
        <v>3562</v>
      </c>
      <c r="C872" s="215" t="s">
        <v>3882</v>
      </c>
      <c r="D872" s="215" t="s">
        <v>3883</v>
      </c>
      <c r="E872" s="215" t="s">
        <v>3884</v>
      </c>
      <c r="F872" s="215" t="s">
        <v>28</v>
      </c>
      <c r="G872" s="215" t="s">
        <v>221</v>
      </c>
      <c r="H872" s="215" t="s">
        <v>3889</v>
      </c>
      <c r="I872" s="215" t="s">
        <v>3890</v>
      </c>
      <c r="J872" s="215" t="s">
        <v>3891</v>
      </c>
      <c r="K872" s="147" t="s">
        <v>1642</v>
      </c>
      <c r="L872" s="147" t="s">
        <v>74</v>
      </c>
      <c r="M872" s="147" t="s">
        <v>74</v>
      </c>
      <c r="N872" s="165">
        <v>143</v>
      </c>
      <c r="O872" s="165">
        <v>143</v>
      </c>
      <c r="P872" s="149" t="s">
        <v>74</v>
      </c>
      <c r="Q872" s="149" t="s">
        <v>74</v>
      </c>
      <c r="R872" s="215"/>
    </row>
    <row r="873" spans="1:19" s="153" customFormat="1" ht="30" customHeight="1" x14ac:dyDescent="0.3">
      <c r="A873" s="164">
        <f t="shared" si="14"/>
        <v>868</v>
      </c>
      <c r="B873" s="215" t="s">
        <v>3562</v>
      </c>
      <c r="C873" s="215" t="s">
        <v>3882</v>
      </c>
      <c r="D873" s="215" t="s">
        <v>3892</v>
      </c>
      <c r="E873" s="215" t="s">
        <v>3893</v>
      </c>
      <c r="F873" s="215" t="s">
        <v>28</v>
      </c>
      <c r="G873" s="215" t="s">
        <v>221</v>
      </c>
      <c r="H873" s="215" t="s">
        <v>3894</v>
      </c>
      <c r="I873" s="215" t="s">
        <v>3895</v>
      </c>
      <c r="J873" s="215" t="s">
        <v>3896</v>
      </c>
      <c r="K873" s="147" t="s">
        <v>3897</v>
      </c>
      <c r="L873" s="147" t="s">
        <v>74</v>
      </c>
      <c r="M873" s="147" t="s">
        <v>74</v>
      </c>
      <c r="N873" s="165">
        <v>200</v>
      </c>
      <c r="O873" s="165">
        <v>200</v>
      </c>
      <c r="P873" s="149" t="s">
        <v>74</v>
      </c>
      <c r="Q873" s="149" t="s">
        <v>74</v>
      </c>
      <c r="R873" s="215"/>
    </row>
    <row r="874" spans="1:19" s="153" customFormat="1" ht="30" customHeight="1" x14ac:dyDescent="0.3">
      <c r="A874" s="164">
        <f t="shared" si="14"/>
        <v>869</v>
      </c>
      <c r="B874" s="215" t="s">
        <v>3562</v>
      </c>
      <c r="C874" s="215" t="s">
        <v>3882</v>
      </c>
      <c r="D874" s="215" t="s">
        <v>3892</v>
      </c>
      <c r="E874" s="215" t="s">
        <v>3893</v>
      </c>
      <c r="F874" s="215" t="s">
        <v>28</v>
      </c>
      <c r="G874" s="215" t="s">
        <v>221</v>
      </c>
      <c r="H874" s="215" t="s">
        <v>3898</v>
      </c>
      <c r="I874" s="215" t="s">
        <v>3775</v>
      </c>
      <c r="J874" s="215" t="s">
        <v>3896</v>
      </c>
      <c r="K874" s="147" t="s">
        <v>3897</v>
      </c>
      <c r="L874" s="147" t="s">
        <v>74</v>
      </c>
      <c r="M874" s="147" t="s">
        <v>74</v>
      </c>
      <c r="N874" s="165">
        <v>200</v>
      </c>
      <c r="O874" s="165">
        <v>200</v>
      </c>
      <c r="P874" s="149" t="s">
        <v>74</v>
      </c>
      <c r="Q874" s="155" t="s">
        <v>74</v>
      </c>
      <c r="R874" s="216"/>
    </row>
    <row r="875" spans="1:19" s="153" customFormat="1" ht="30" customHeight="1" x14ac:dyDescent="0.3">
      <c r="A875" s="164">
        <f t="shared" si="14"/>
        <v>870</v>
      </c>
      <c r="B875" s="215" t="s">
        <v>3562</v>
      </c>
      <c r="C875" s="215" t="s">
        <v>3882</v>
      </c>
      <c r="D875" s="215" t="s">
        <v>3892</v>
      </c>
      <c r="E875" s="215" t="s">
        <v>3893</v>
      </c>
      <c r="F875" s="215" t="s">
        <v>37</v>
      </c>
      <c r="G875" s="215" t="s">
        <v>221</v>
      </c>
      <c r="H875" s="215" t="s">
        <v>3899</v>
      </c>
      <c r="I875" s="215" t="s">
        <v>3900</v>
      </c>
      <c r="J875" s="215" t="s">
        <v>3901</v>
      </c>
      <c r="K875" s="147" t="s">
        <v>1637</v>
      </c>
      <c r="L875" s="147" t="s">
        <v>74</v>
      </c>
      <c r="M875" s="147" t="s">
        <v>74</v>
      </c>
      <c r="N875" s="165">
        <v>15419</v>
      </c>
      <c r="O875" s="165">
        <v>2919</v>
      </c>
      <c r="P875" s="149" t="s">
        <v>74</v>
      </c>
      <c r="Q875" s="155" t="s">
        <v>74</v>
      </c>
      <c r="R875" s="216"/>
    </row>
    <row r="876" spans="1:19" s="153" customFormat="1" ht="30" customHeight="1" x14ac:dyDescent="0.3">
      <c r="A876" s="164">
        <f t="shared" si="14"/>
        <v>871</v>
      </c>
      <c r="B876" s="164" t="s">
        <v>3562</v>
      </c>
      <c r="C876" s="215" t="s">
        <v>3882</v>
      </c>
      <c r="D876" s="215" t="s">
        <v>3892</v>
      </c>
      <c r="E876" s="215" t="s">
        <v>3893</v>
      </c>
      <c r="F876" s="215" t="s">
        <v>37</v>
      </c>
      <c r="G876" s="215" t="s">
        <v>221</v>
      </c>
      <c r="H876" s="215" t="s">
        <v>3902</v>
      </c>
      <c r="I876" s="215" t="s">
        <v>3903</v>
      </c>
      <c r="J876" s="215" t="s">
        <v>3904</v>
      </c>
      <c r="K876" s="147" t="s">
        <v>1637</v>
      </c>
      <c r="L876" s="147" t="s">
        <v>74</v>
      </c>
      <c r="M876" s="147" t="s">
        <v>74</v>
      </c>
      <c r="N876" s="165">
        <v>2000</v>
      </c>
      <c r="O876" s="165">
        <v>1250</v>
      </c>
      <c r="P876" s="149" t="s">
        <v>74</v>
      </c>
      <c r="Q876" s="155" t="s">
        <v>74</v>
      </c>
      <c r="R876" s="216"/>
    </row>
    <row r="877" spans="1:19" s="153" customFormat="1" ht="30" customHeight="1" x14ac:dyDescent="0.3">
      <c r="A877" s="164">
        <f t="shared" si="14"/>
        <v>872</v>
      </c>
      <c r="B877" s="164" t="s">
        <v>3562</v>
      </c>
      <c r="C877" s="215" t="s">
        <v>3882</v>
      </c>
      <c r="D877" s="215" t="s">
        <v>3892</v>
      </c>
      <c r="E877" s="215" t="s">
        <v>3893</v>
      </c>
      <c r="F877" s="215" t="s">
        <v>37</v>
      </c>
      <c r="G877" s="215" t="s">
        <v>221</v>
      </c>
      <c r="H877" s="215" t="s">
        <v>3905</v>
      </c>
      <c r="I877" s="215" t="s">
        <v>3906</v>
      </c>
      <c r="J877" s="215" t="s">
        <v>3907</v>
      </c>
      <c r="K877" s="147" t="s">
        <v>3908</v>
      </c>
      <c r="L877" s="147" t="s">
        <v>74</v>
      </c>
      <c r="M877" s="147" t="s">
        <v>74</v>
      </c>
      <c r="N877" s="165">
        <v>27111</v>
      </c>
      <c r="O877" s="165">
        <v>500</v>
      </c>
      <c r="P877" s="149" t="s">
        <v>74</v>
      </c>
      <c r="Q877" s="155" t="s">
        <v>74</v>
      </c>
      <c r="R877" s="216"/>
    </row>
    <row r="878" spans="1:19" s="153" customFormat="1" ht="30" customHeight="1" x14ac:dyDescent="0.3">
      <c r="A878" s="164">
        <f t="shared" si="14"/>
        <v>873</v>
      </c>
      <c r="B878" s="164" t="s">
        <v>3909</v>
      </c>
      <c r="C878" s="164" t="s">
        <v>3882</v>
      </c>
      <c r="D878" s="164" t="s">
        <v>3910</v>
      </c>
      <c r="E878" s="164" t="s">
        <v>3911</v>
      </c>
      <c r="F878" s="164" t="s">
        <v>28</v>
      </c>
      <c r="G878" s="164" t="s">
        <v>93</v>
      </c>
      <c r="H878" s="164" t="s">
        <v>3912</v>
      </c>
      <c r="I878" s="164" t="s">
        <v>3913</v>
      </c>
      <c r="J878" s="167" t="s">
        <v>3914</v>
      </c>
      <c r="K878" s="168" t="s">
        <v>264</v>
      </c>
      <c r="L878" s="147" t="s">
        <v>74</v>
      </c>
      <c r="M878" s="147" t="s">
        <v>74</v>
      </c>
      <c r="N878" s="169">
        <v>368</v>
      </c>
      <c r="O878" s="169">
        <v>368</v>
      </c>
      <c r="P878" s="171" t="s">
        <v>74</v>
      </c>
      <c r="Q878" s="171" t="s">
        <v>74</v>
      </c>
      <c r="R878" s="164"/>
    </row>
    <row r="879" spans="1:19" s="153" customFormat="1" ht="30" customHeight="1" x14ac:dyDescent="0.3">
      <c r="A879" s="164">
        <f t="shared" si="14"/>
        <v>874</v>
      </c>
      <c r="B879" s="215" t="s">
        <v>3562</v>
      </c>
      <c r="C879" s="215" t="s">
        <v>1044</v>
      </c>
      <c r="D879" s="215" t="s">
        <v>3915</v>
      </c>
      <c r="E879" s="215" t="s">
        <v>3916</v>
      </c>
      <c r="F879" s="215" t="s">
        <v>28</v>
      </c>
      <c r="G879" s="215" t="s">
        <v>1047</v>
      </c>
      <c r="H879" s="215" t="s">
        <v>3917</v>
      </c>
      <c r="I879" s="215" t="s">
        <v>3918</v>
      </c>
      <c r="J879" s="215" t="s">
        <v>3919</v>
      </c>
      <c r="K879" s="147" t="s">
        <v>42</v>
      </c>
      <c r="L879" s="147" t="s">
        <v>74</v>
      </c>
      <c r="M879" s="147" t="s">
        <v>74</v>
      </c>
      <c r="N879" s="165">
        <v>200</v>
      </c>
      <c r="O879" s="165">
        <v>200</v>
      </c>
      <c r="P879" s="171" t="s">
        <v>74</v>
      </c>
      <c r="Q879" s="171" t="s">
        <v>74</v>
      </c>
      <c r="R879" s="164"/>
    </row>
    <row r="880" spans="1:19" s="153" customFormat="1" ht="30" customHeight="1" x14ac:dyDescent="0.3">
      <c r="A880" s="164">
        <f t="shared" si="14"/>
        <v>875</v>
      </c>
      <c r="B880" s="215" t="s">
        <v>3562</v>
      </c>
      <c r="C880" s="215" t="s">
        <v>1044</v>
      </c>
      <c r="D880" s="215" t="s">
        <v>3915</v>
      </c>
      <c r="E880" s="215" t="s">
        <v>3916</v>
      </c>
      <c r="F880" s="215" t="s">
        <v>28</v>
      </c>
      <c r="G880" s="215" t="s">
        <v>1047</v>
      </c>
      <c r="H880" s="215" t="s">
        <v>3920</v>
      </c>
      <c r="I880" s="215" t="s">
        <v>3921</v>
      </c>
      <c r="J880" s="215" t="s">
        <v>3922</v>
      </c>
      <c r="K880" s="147" t="s">
        <v>42</v>
      </c>
      <c r="L880" s="147" t="s">
        <v>74</v>
      </c>
      <c r="M880" s="147" t="s">
        <v>74</v>
      </c>
      <c r="N880" s="165">
        <v>400</v>
      </c>
      <c r="O880" s="165">
        <v>400</v>
      </c>
      <c r="P880" s="149" t="s">
        <v>74</v>
      </c>
      <c r="Q880" s="149" t="s">
        <v>74</v>
      </c>
      <c r="R880" s="146"/>
    </row>
    <row r="881" spans="1:19" s="153" customFormat="1" ht="30" customHeight="1" x14ac:dyDescent="0.3">
      <c r="A881" s="164">
        <f t="shared" si="14"/>
        <v>876</v>
      </c>
      <c r="B881" s="215" t="s">
        <v>3562</v>
      </c>
      <c r="C881" s="215" t="s">
        <v>1044</v>
      </c>
      <c r="D881" s="215" t="s">
        <v>3915</v>
      </c>
      <c r="E881" s="215" t="s">
        <v>3916</v>
      </c>
      <c r="F881" s="215" t="s">
        <v>28</v>
      </c>
      <c r="G881" s="215" t="s">
        <v>1047</v>
      </c>
      <c r="H881" s="215" t="s">
        <v>3923</v>
      </c>
      <c r="I881" s="215" t="s">
        <v>3924</v>
      </c>
      <c r="J881" s="215" t="s">
        <v>3925</v>
      </c>
      <c r="K881" s="147" t="s">
        <v>42</v>
      </c>
      <c r="L881" s="147" t="s">
        <v>74</v>
      </c>
      <c r="M881" s="147" t="s">
        <v>74</v>
      </c>
      <c r="N881" s="165">
        <v>750</v>
      </c>
      <c r="O881" s="165">
        <v>750</v>
      </c>
      <c r="P881" s="149" t="s">
        <v>74</v>
      </c>
      <c r="Q881" s="149" t="s">
        <v>74</v>
      </c>
      <c r="R881" s="215"/>
    </row>
    <row r="882" spans="1:19" s="153" customFormat="1" ht="30" customHeight="1" x14ac:dyDescent="0.3">
      <c r="A882" s="164">
        <f t="shared" si="14"/>
        <v>877</v>
      </c>
      <c r="B882" s="215" t="s">
        <v>3562</v>
      </c>
      <c r="C882" s="215" t="s">
        <v>1044</v>
      </c>
      <c r="D882" s="215" t="s">
        <v>3915</v>
      </c>
      <c r="E882" s="215" t="s">
        <v>3916</v>
      </c>
      <c r="F882" s="215" t="s">
        <v>28</v>
      </c>
      <c r="G882" s="215" t="s">
        <v>1047</v>
      </c>
      <c r="H882" s="215" t="s">
        <v>3926</v>
      </c>
      <c r="I882" s="215" t="s">
        <v>3927</v>
      </c>
      <c r="J882" s="215" t="s">
        <v>3928</v>
      </c>
      <c r="K882" s="147" t="s">
        <v>42</v>
      </c>
      <c r="L882" s="147" t="s">
        <v>74</v>
      </c>
      <c r="M882" s="147" t="s">
        <v>74</v>
      </c>
      <c r="N882" s="165">
        <v>450</v>
      </c>
      <c r="O882" s="165">
        <v>450</v>
      </c>
      <c r="P882" s="149" t="s">
        <v>74</v>
      </c>
      <c r="Q882" s="149" t="s">
        <v>74</v>
      </c>
      <c r="R882" s="215"/>
    </row>
    <row r="883" spans="1:19" s="153" customFormat="1" ht="30" customHeight="1" x14ac:dyDescent="0.3">
      <c r="A883" s="164">
        <f t="shared" si="14"/>
        <v>878</v>
      </c>
      <c r="B883" s="215" t="s">
        <v>3562</v>
      </c>
      <c r="C883" s="215" t="s">
        <v>1044</v>
      </c>
      <c r="D883" s="215" t="s">
        <v>3915</v>
      </c>
      <c r="E883" s="215" t="s">
        <v>3916</v>
      </c>
      <c r="F883" s="215" t="s">
        <v>28</v>
      </c>
      <c r="G883" s="215" t="s">
        <v>1047</v>
      </c>
      <c r="H883" s="215" t="s">
        <v>3929</v>
      </c>
      <c r="I883" s="215" t="s">
        <v>3930</v>
      </c>
      <c r="J883" s="215" t="s">
        <v>3931</v>
      </c>
      <c r="K883" s="147" t="s">
        <v>42</v>
      </c>
      <c r="L883" s="147" t="s">
        <v>74</v>
      </c>
      <c r="M883" s="147" t="s">
        <v>74</v>
      </c>
      <c r="N883" s="165">
        <v>170</v>
      </c>
      <c r="O883" s="165">
        <v>170</v>
      </c>
      <c r="P883" s="149" t="s">
        <v>74</v>
      </c>
      <c r="Q883" s="149" t="s">
        <v>74</v>
      </c>
      <c r="R883" s="215"/>
    </row>
    <row r="884" spans="1:19" s="153" customFormat="1" ht="30" customHeight="1" x14ac:dyDescent="0.3">
      <c r="A884" s="164">
        <f t="shared" si="14"/>
        <v>879</v>
      </c>
      <c r="B884" s="215" t="s">
        <v>3562</v>
      </c>
      <c r="C884" s="215" t="s">
        <v>1044</v>
      </c>
      <c r="D884" s="215" t="s">
        <v>3932</v>
      </c>
      <c r="E884" s="215" t="s">
        <v>3933</v>
      </c>
      <c r="F884" s="215" t="s">
        <v>28</v>
      </c>
      <c r="G884" s="215" t="s">
        <v>1047</v>
      </c>
      <c r="H884" s="215" t="s">
        <v>3934</v>
      </c>
      <c r="I884" s="215" t="s">
        <v>3935</v>
      </c>
      <c r="J884" s="215" t="s">
        <v>3936</v>
      </c>
      <c r="K884" s="147" t="s">
        <v>42</v>
      </c>
      <c r="L884" s="147" t="s">
        <v>74</v>
      </c>
      <c r="M884" s="147" t="s">
        <v>74</v>
      </c>
      <c r="N884" s="165">
        <v>200</v>
      </c>
      <c r="O884" s="165">
        <v>200</v>
      </c>
      <c r="P884" s="149" t="s">
        <v>74</v>
      </c>
      <c r="Q884" s="149" t="s">
        <v>74</v>
      </c>
      <c r="R884" s="215"/>
    </row>
    <row r="885" spans="1:19" s="153" customFormat="1" ht="30" customHeight="1" x14ac:dyDescent="0.3">
      <c r="A885" s="164">
        <f t="shared" si="14"/>
        <v>880</v>
      </c>
      <c r="B885" s="215" t="s">
        <v>3562</v>
      </c>
      <c r="C885" s="215" t="s">
        <v>1044</v>
      </c>
      <c r="D885" s="215" t="s">
        <v>3932</v>
      </c>
      <c r="E885" s="215" t="s">
        <v>3933</v>
      </c>
      <c r="F885" s="215" t="s">
        <v>28</v>
      </c>
      <c r="G885" s="215" t="s">
        <v>1047</v>
      </c>
      <c r="H885" s="215" t="s">
        <v>3937</v>
      </c>
      <c r="I885" s="215" t="s">
        <v>3938</v>
      </c>
      <c r="J885" s="215" t="s">
        <v>3939</v>
      </c>
      <c r="K885" s="147" t="s">
        <v>42</v>
      </c>
      <c r="L885" s="147" t="s">
        <v>74</v>
      </c>
      <c r="M885" s="147" t="s">
        <v>74</v>
      </c>
      <c r="N885" s="165">
        <v>200</v>
      </c>
      <c r="O885" s="165">
        <v>200</v>
      </c>
      <c r="P885" s="149" t="s">
        <v>74</v>
      </c>
      <c r="Q885" s="149" t="s">
        <v>74</v>
      </c>
      <c r="R885" s="215"/>
    </row>
    <row r="886" spans="1:19" s="159" customFormat="1" ht="30" customHeight="1" x14ac:dyDescent="0.3">
      <c r="A886" s="164">
        <f t="shared" si="14"/>
        <v>881</v>
      </c>
      <c r="B886" s="122" t="s">
        <v>3562</v>
      </c>
      <c r="C886" s="122" t="s">
        <v>1044</v>
      </c>
      <c r="D886" s="122" t="s">
        <v>3942</v>
      </c>
      <c r="E886" s="124" t="s">
        <v>3943</v>
      </c>
      <c r="F886" s="122" t="s">
        <v>37</v>
      </c>
      <c r="G886" s="122" t="s">
        <v>1047</v>
      </c>
      <c r="H886" s="129" t="s">
        <v>3944</v>
      </c>
      <c r="I886" s="129" t="s">
        <v>3945</v>
      </c>
      <c r="J886" s="129" t="s">
        <v>3946</v>
      </c>
      <c r="K886" s="126" t="s">
        <v>3947</v>
      </c>
      <c r="L886" s="126" t="s">
        <v>2616</v>
      </c>
      <c r="M886" s="126" t="s">
        <v>2725</v>
      </c>
      <c r="N886" s="180">
        <v>8851</v>
      </c>
      <c r="O886" s="180">
        <v>3305</v>
      </c>
      <c r="P886" s="155">
        <v>2</v>
      </c>
      <c r="Q886" s="155">
        <v>37</v>
      </c>
      <c r="R886" s="123" t="s">
        <v>3940</v>
      </c>
    </row>
    <row r="887" spans="1:19" s="159" customFormat="1" ht="30" customHeight="1" x14ac:dyDescent="0.3">
      <c r="A887" s="164">
        <f t="shared" si="14"/>
        <v>882</v>
      </c>
      <c r="B887" s="122" t="s">
        <v>3562</v>
      </c>
      <c r="C887" s="122" t="s">
        <v>1044</v>
      </c>
      <c r="D887" s="122" t="s">
        <v>3942</v>
      </c>
      <c r="E887" s="124" t="s">
        <v>3943</v>
      </c>
      <c r="F887" s="122" t="s">
        <v>37</v>
      </c>
      <c r="G887" s="122" t="s">
        <v>1047</v>
      </c>
      <c r="H887" s="129" t="s">
        <v>3948</v>
      </c>
      <c r="I887" s="129" t="s">
        <v>3949</v>
      </c>
      <c r="J887" s="129" t="s">
        <v>3950</v>
      </c>
      <c r="K887" s="126" t="s">
        <v>3951</v>
      </c>
      <c r="L887" s="126" t="s">
        <v>2616</v>
      </c>
      <c r="M887" s="126" t="s">
        <v>2725</v>
      </c>
      <c r="N887" s="180">
        <v>3340</v>
      </c>
      <c r="O887" s="180">
        <v>436</v>
      </c>
      <c r="P887" s="155">
        <v>2</v>
      </c>
      <c r="Q887" s="155">
        <v>15</v>
      </c>
      <c r="R887" s="123" t="s">
        <v>3940</v>
      </c>
    </row>
    <row r="888" spans="1:19" s="153" customFormat="1" ht="30" customHeight="1" x14ac:dyDescent="0.3">
      <c r="A888" s="164">
        <f t="shared" si="14"/>
        <v>883</v>
      </c>
      <c r="B888" s="215" t="s">
        <v>3562</v>
      </c>
      <c r="C888" s="215" t="s">
        <v>1000</v>
      </c>
      <c r="D888" s="215" t="s">
        <v>3952</v>
      </c>
      <c r="E888" s="215" t="s">
        <v>3953</v>
      </c>
      <c r="F888" s="215" t="s">
        <v>28</v>
      </c>
      <c r="G888" s="215" t="s">
        <v>2941</v>
      </c>
      <c r="H888" s="215" t="s">
        <v>3954</v>
      </c>
      <c r="I888" s="215" t="s">
        <v>3955</v>
      </c>
      <c r="J888" s="215" t="s">
        <v>3956</v>
      </c>
      <c r="K888" s="147" t="s">
        <v>3957</v>
      </c>
      <c r="L888" s="147" t="s">
        <v>1773</v>
      </c>
      <c r="M888" s="147" t="s">
        <v>901</v>
      </c>
      <c r="N888" s="165">
        <v>10000</v>
      </c>
      <c r="O888" s="165">
        <v>4000</v>
      </c>
      <c r="P888" s="149" t="s">
        <v>74</v>
      </c>
      <c r="Q888" s="149" t="s">
        <v>74</v>
      </c>
      <c r="R888" s="215"/>
    </row>
    <row r="889" spans="1:19" s="153" customFormat="1" ht="30" customHeight="1" x14ac:dyDescent="0.3">
      <c r="A889" s="164">
        <f t="shared" si="14"/>
        <v>884</v>
      </c>
      <c r="B889" s="164" t="s">
        <v>3562</v>
      </c>
      <c r="C889" s="164" t="s">
        <v>3958</v>
      </c>
      <c r="D889" s="164" t="s">
        <v>3959</v>
      </c>
      <c r="E889" s="164" t="s">
        <v>3960</v>
      </c>
      <c r="F889" s="164" t="s">
        <v>37</v>
      </c>
      <c r="G889" s="164" t="s">
        <v>687</v>
      </c>
      <c r="H889" s="168" t="s">
        <v>3961</v>
      </c>
      <c r="I889" s="168" t="s">
        <v>3962</v>
      </c>
      <c r="J889" s="167" t="s">
        <v>3963</v>
      </c>
      <c r="K889" s="168" t="s">
        <v>73</v>
      </c>
      <c r="L889" s="168" t="s">
        <v>3964</v>
      </c>
      <c r="M889" s="168" t="s">
        <v>3965</v>
      </c>
      <c r="N889" s="169">
        <v>2000</v>
      </c>
      <c r="O889" s="169">
        <v>2000</v>
      </c>
      <c r="P889" s="171" t="s">
        <v>74</v>
      </c>
      <c r="Q889" s="171">
        <v>100</v>
      </c>
      <c r="R889" s="164"/>
    </row>
    <row r="890" spans="1:19" s="153" customFormat="1" ht="30" customHeight="1" x14ac:dyDescent="0.3">
      <c r="A890" s="164">
        <f t="shared" si="14"/>
        <v>885</v>
      </c>
      <c r="B890" s="164" t="s">
        <v>3562</v>
      </c>
      <c r="C890" s="164" t="s">
        <v>3958</v>
      </c>
      <c r="D890" s="164" t="s">
        <v>3959</v>
      </c>
      <c r="E890" s="164" t="s">
        <v>3960</v>
      </c>
      <c r="F890" s="164" t="s">
        <v>37</v>
      </c>
      <c r="G890" s="164" t="s">
        <v>687</v>
      </c>
      <c r="H890" s="147" t="s">
        <v>3966</v>
      </c>
      <c r="I890" s="168" t="s">
        <v>3967</v>
      </c>
      <c r="J890" s="151" t="s">
        <v>3968</v>
      </c>
      <c r="K890" s="168" t="s">
        <v>73</v>
      </c>
      <c r="L890" s="168" t="s">
        <v>3964</v>
      </c>
      <c r="M890" s="168" t="s">
        <v>3965</v>
      </c>
      <c r="N890" s="169">
        <v>2000</v>
      </c>
      <c r="O890" s="169">
        <v>2000</v>
      </c>
      <c r="P890" s="149" t="s">
        <v>74</v>
      </c>
      <c r="Q890" s="149">
        <v>100</v>
      </c>
      <c r="R890" s="146"/>
    </row>
    <row r="891" spans="1:19" s="153" customFormat="1" ht="30" customHeight="1" x14ac:dyDescent="0.3">
      <c r="A891" s="164">
        <f t="shared" si="14"/>
        <v>886</v>
      </c>
      <c r="B891" s="164" t="s">
        <v>3562</v>
      </c>
      <c r="C891" s="164" t="s">
        <v>3958</v>
      </c>
      <c r="D891" s="215" t="s">
        <v>3969</v>
      </c>
      <c r="E891" s="215" t="s">
        <v>3970</v>
      </c>
      <c r="F891" s="215" t="s">
        <v>28</v>
      </c>
      <c r="G891" s="215" t="s">
        <v>3767</v>
      </c>
      <c r="H891" s="215" t="s">
        <v>3971</v>
      </c>
      <c r="I891" s="215" t="s">
        <v>3972</v>
      </c>
      <c r="J891" s="215" t="s">
        <v>3973</v>
      </c>
      <c r="K891" s="147" t="s">
        <v>42</v>
      </c>
      <c r="L891" s="147" t="s">
        <v>42</v>
      </c>
      <c r="M891" s="147" t="s">
        <v>42</v>
      </c>
      <c r="N891" s="165">
        <v>1800</v>
      </c>
      <c r="O891" s="165">
        <v>1800</v>
      </c>
      <c r="P891" s="149" t="s">
        <v>74</v>
      </c>
      <c r="Q891" s="149" t="s">
        <v>74</v>
      </c>
      <c r="R891" s="215" t="s">
        <v>3974</v>
      </c>
    </row>
    <row r="892" spans="1:19" s="153" customFormat="1" ht="30" customHeight="1" x14ac:dyDescent="0.3">
      <c r="A892" s="164">
        <f t="shared" si="14"/>
        <v>887</v>
      </c>
      <c r="B892" s="164" t="s">
        <v>3562</v>
      </c>
      <c r="C892" s="164" t="s">
        <v>3958</v>
      </c>
      <c r="D892" s="164" t="s">
        <v>3975</v>
      </c>
      <c r="E892" s="164" t="s">
        <v>3976</v>
      </c>
      <c r="F892" s="164" t="s">
        <v>28</v>
      </c>
      <c r="G892" s="168" t="s">
        <v>2631</v>
      </c>
      <c r="H892" s="164" t="s">
        <v>3977</v>
      </c>
      <c r="I892" s="164" t="s">
        <v>3978</v>
      </c>
      <c r="J892" s="167" t="s">
        <v>3979</v>
      </c>
      <c r="K892" s="168" t="s">
        <v>90</v>
      </c>
      <c r="L892" s="168" t="s">
        <v>219</v>
      </c>
      <c r="M892" s="168" t="s">
        <v>219</v>
      </c>
      <c r="N892" s="169">
        <v>850</v>
      </c>
      <c r="O892" s="169">
        <v>850</v>
      </c>
      <c r="P892" s="171" t="s">
        <v>74</v>
      </c>
      <c r="Q892" s="171" t="s">
        <v>74</v>
      </c>
      <c r="R892" s="171"/>
      <c r="S892" s="204"/>
    </row>
    <row r="893" spans="1:19" s="153" customFormat="1" ht="36.75" customHeight="1" x14ac:dyDescent="0.3">
      <c r="A893" s="164">
        <f t="shared" si="14"/>
        <v>888</v>
      </c>
      <c r="B893" s="164" t="s">
        <v>3562</v>
      </c>
      <c r="C893" s="164" t="s">
        <v>3980</v>
      </c>
      <c r="D893" s="215" t="s">
        <v>3981</v>
      </c>
      <c r="E893" s="164" t="s">
        <v>3982</v>
      </c>
      <c r="F893" s="164" t="s">
        <v>37</v>
      </c>
      <c r="G893" s="164" t="s">
        <v>2765</v>
      </c>
      <c r="H893" s="164" t="s">
        <v>3983</v>
      </c>
      <c r="I893" s="167" t="s">
        <v>3984</v>
      </c>
      <c r="J893" s="167" t="s">
        <v>3985</v>
      </c>
      <c r="K893" s="168" t="s">
        <v>277</v>
      </c>
      <c r="L893" s="168" t="s">
        <v>1863</v>
      </c>
      <c r="M893" s="168" t="s">
        <v>216</v>
      </c>
      <c r="N893" s="169">
        <v>3459</v>
      </c>
      <c r="O893" s="169">
        <v>2059</v>
      </c>
      <c r="P893" s="171">
        <v>20</v>
      </c>
      <c r="Q893" s="171">
        <v>100</v>
      </c>
      <c r="R893" s="164"/>
    </row>
    <row r="894" spans="1:19" s="145" customFormat="1" ht="30" customHeight="1" x14ac:dyDescent="0.3">
      <c r="A894" s="164">
        <f t="shared" si="14"/>
        <v>889</v>
      </c>
      <c r="B894" s="164" t="s">
        <v>3986</v>
      </c>
      <c r="C894" s="215" t="s">
        <v>703</v>
      </c>
      <c r="D894" s="215" t="s">
        <v>3989</v>
      </c>
      <c r="E894" s="215" t="s">
        <v>3990</v>
      </c>
      <c r="F894" s="215" t="s">
        <v>28</v>
      </c>
      <c r="G894" s="215" t="s">
        <v>687</v>
      </c>
      <c r="H894" s="205" t="s">
        <v>3991</v>
      </c>
      <c r="I894" s="215" t="s">
        <v>3992</v>
      </c>
      <c r="J894" s="148" t="s">
        <v>3993</v>
      </c>
      <c r="K894" s="215" t="s">
        <v>42</v>
      </c>
      <c r="L894" s="215" t="s">
        <v>137</v>
      </c>
      <c r="M894" s="215" t="s">
        <v>6070</v>
      </c>
      <c r="N894" s="165">
        <v>468</v>
      </c>
      <c r="O894" s="165">
        <v>468</v>
      </c>
      <c r="P894" s="215"/>
      <c r="Q894" s="146">
        <v>100</v>
      </c>
      <c r="R894" s="215"/>
    </row>
    <row r="895" spans="1:19" s="145" customFormat="1" ht="30" customHeight="1" x14ac:dyDescent="0.3">
      <c r="A895" s="164">
        <f t="shared" si="14"/>
        <v>890</v>
      </c>
      <c r="B895" s="164" t="s">
        <v>3986</v>
      </c>
      <c r="C895" s="215" t="s">
        <v>703</v>
      </c>
      <c r="D895" s="215" t="s">
        <v>3989</v>
      </c>
      <c r="E895" s="215" t="s">
        <v>3990</v>
      </c>
      <c r="F895" s="215" t="s">
        <v>37</v>
      </c>
      <c r="G895" s="215" t="s">
        <v>687</v>
      </c>
      <c r="H895" s="205" t="s">
        <v>3994</v>
      </c>
      <c r="I895" s="215" t="s">
        <v>3992</v>
      </c>
      <c r="J895" s="215" t="s">
        <v>3995</v>
      </c>
      <c r="K895" s="215" t="s">
        <v>42</v>
      </c>
      <c r="L895" s="184" t="s">
        <v>137</v>
      </c>
      <c r="M895" s="184" t="s">
        <v>7031</v>
      </c>
      <c r="N895" s="165">
        <v>1000</v>
      </c>
      <c r="O895" s="165">
        <v>800</v>
      </c>
      <c r="P895" s="215"/>
      <c r="Q895" s="146">
        <v>100</v>
      </c>
      <c r="R895" s="215"/>
    </row>
    <row r="896" spans="1:19" s="145" customFormat="1" ht="30" customHeight="1" x14ac:dyDescent="0.3">
      <c r="A896" s="164">
        <f t="shared" si="14"/>
        <v>891</v>
      </c>
      <c r="B896" s="164" t="s">
        <v>3986</v>
      </c>
      <c r="C896" s="164" t="s">
        <v>703</v>
      </c>
      <c r="D896" s="164" t="s">
        <v>3996</v>
      </c>
      <c r="E896" s="164" t="s">
        <v>3997</v>
      </c>
      <c r="F896" s="164" t="s">
        <v>28</v>
      </c>
      <c r="G896" s="164" t="s">
        <v>687</v>
      </c>
      <c r="H896" s="206" t="s">
        <v>3998</v>
      </c>
      <c r="I896" s="164" t="s">
        <v>3999</v>
      </c>
      <c r="J896" s="167" t="s">
        <v>4000</v>
      </c>
      <c r="K896" s="167" t="s">
        <v>137</v>
      </c>
      <c r="L896" s="164" t="s">
        <v>137</v>
      </c>
      <c r="M896" s="164" t="s">
        <v>638</v>
      </c>
      <c r="N896" s="169">
        <v>1088</v>
      </c>
      <c r="O896" s="169">
        <v>788</v>
      </c>
      <c r="P896" s="171"/>
      <c r="Q896" s="171">
        <v>100</v>
      </c>
      <c r="R896" s="215"/>
    </row>
    <row r="897" spans="1:18" s="145" customFormat="1" ht="30" customHeight="1" x14ac:dyDescent="0.3">
      <c r="A897" s="164">
        <f t="shared" si="14"/>
        <v>892</v>
      </c>
      <c r="B897" s="164" t="s">
        <v>3986</v>
      </c>
      <c r="C897" s="215" t="s">
        <v>703</v>
      </c>
      <c r="D897" s="215" t="s">
        <v>3996</v>
      </c>
      <c r="E897" s="215" t="s">
        <v>3997</v>
      </c>
      <c r="F897" s="215" t="s">
        <v>28</v>
      </c>
      <c r="G897" s="215" t="s">
        <v>687</v>
      </c>
      <c r="H897" s="205" t="s">
        <v>4001</v>
      </c>
      <c r="I897" s="164" t="s">
        <v>4002</v>
      </c>
      <c r="J897" s="151" t="s">
        <v>4003</v>
      </c>
      <c r="K897" s="151" t="s">
        <v>90</v>
      </c>
      <c r="L897" s="215" t="s">
        <v>776</v>
      </c>
      <c r="M897" s="215" t="s">
        <v>772</v>
      </c>
      <c r="N897" s="165">
        <v>2000</v>
      </c>
      <c r="O897" s="165">
        <v>1800</v>
      </c>
      <c r="P897" s="149"/>
      <c r="Q897" s="149">
        <v>30</v>
      </c>
      <c r="R897" s="215"/>
    </row>
    <row r="898" spans="1:18" s="145" customFormat="1" ht="30" customHeight="1" x14ac:dyDescent="0.3">
      <c r="A898" s="164">
        <f t="shared" si="14"/>
        <v>893</v>
      </c>
      <c r="B898" s="164" t="s">
        <v>3986</v>
      </c>
      <c r="C898" s="164" t="s">
        <v>4004</v>
      </c>
      <c r="D898" s="164" t="s">
        <v>4005</v>
      </c>
      <c r="E898" s="164" t="s">
        <v>4006</v>
      </c>
      <c r="F898" s="164" t="s">
        <v>28</v>
      </c>
      <c r="G898" s="164" t="s">
        <v>661</v>
      </c>
      <c r="H898" s="206" t="s">
        <v>4007</v>
      </c>
      <c r="I898" s="164" t="s">
        <v>4008</v>
      </c>
      <c r="J898" s="167" t="s">
        <v>4009</v>
      </c>
      <c r="K898" s="167" t="s">
        <v>264</v>
      </c>
      <c r="L898" s="164" t="s">
        <v>137</v>
      </c>
      <c r="M898" s="164" t="s">
        <v>638</v>
      </c>
      <c r="N898" s="169">
        <v>600</v>
      </c>
      <c r="O898" s="169">
        <v>600</v>
      </c>
      <c r="P898" s="171"/>
      <c r="Q898" s="171">
        <v>100</v>
      </c>
      <c r="R898" s="164"/>
    </row>
    <row r="899" spans="1:18" s="145" customFormat="1" ht="30" customHeight="1" x14ac:dyDescent="0.3">
      <c r="A899" s="164">
        <f t="shared" si="14"/>
        <v>894</v>
      </c>
      <c r="B899" s="164" t="s">
        <v>4010</v>
      </c>
      <c r="C899" s="215" t="s">
        <v>4011</v>
      </c>
      <c r="D899" s="215" t="s">
        <v>4012</v>
      </c>
      <c r="E899" s="215" t="s">
        <v>4013</v>
      </c>
      <c r="F899" s="215" t="s">
        <v>312</v>
      </c>
      <c r="G899" s="215" t="s">
        <v>3419</v>
      </c>
      <c r="H899" s="205" t="s">
        <v>4014</v>
      </c>
      <c r="I899" s="164" t="s">
        <v>4015</v>
      </c>
      <c r="J899" s="151" t="s">
        <v>4016</v>
      </c>
      <c r="K899" s="151" t="s">
        <v>1217</v>
      </c>
      <c r="L899" s="215" t="s">
        <v>671</v>
      </c>
      <c r="M899" s="215" t="s">
        <v>638</v>
      </c>
      <c r="N899" s="165">
        <v>330</v>
      </c>
      <c r="O899" s="165">
        <v>330</v>
      </c>
      <c r="P899" s="149"/>
      <c r="Q899" s="149">
        <v>100</v>
      </c>
      <c r="R899" s="146"/>
    </row>
    <row r="900" spans="1:18" s="145" customFormat="1" ht="30" customHeight="1" x14ac:dyDescent="0.3">
      <c r="A900" s="164">
        <f t="shared" si="14"/>
        <v>895</v>
      </c>
      <c r="B900" s="215" t="s">
        <v>3986</v>
      </c>
      <c r="C900" s="215" t="s">
        <v>1435</v>
      </c>
      <c r="D900" s="215" t="s">
        <v>4017</v>
      </c>
      <c r="E900" s="215" t="s">
        <v>4018</v>
      </c>
      <c r="F900" s="215" t="s">
        <v>28</v>
      </c>
      <c r="G900" s="215" t="s">
        <v>1274</v>
      </c>
      <c r="H900" s="205" t="s">
        <v>4019</v>
      </c>
      <c r="I900" s="207" t="s">
        <v>4020</v>
      </c>
      <c r="J900" s="207" t="s">
        <v>4021</v>
      </c>
      <c r="K900" s="215" t="s">
        <v>42</v>
      </c>
      <c r="L900" s="215" t="s">
        <v>33</v>
      </c>
      <c r="M900" s="215" t="s">
        <v>638</v>
      </c>
      <c r="N900" s="165">
        <v>500</v>
      </c>
      <c r="O900" s="165">
        <v>500</v>
      </c>
      <c r="P900" s="149"/>
      <c r="Q900" s="149">
        <v>100</v>
      </c>
      <c r="R900" s="207"/>
    </row>
    <row r="901" spans="1:18" s="145" customFormat="1" ht="30" customHeight="1" x14ac:dyDescent="0.3">
      <c r="A901" s="164">
        <f t="shared" si="14"/>
        <v>896</v>
      </c>
      <c r="B901" s="215" t="s">
        <v>3986</v>
      </c>
      <c r="C901" s="215" t="s">
        <v>1435</v>
      </c>
      <c r="D901" s="215" t="s">
        <v>4017</v>
      </c>
      <c r="E901" s="215" t="s">
        <v>4018</v>
      </c>
      <c r="F901" s="215" t="s">
        <v>28</v>
      </c>
      <c r="G901" s="215" t="s">
        <v>1274</v>
      </c>
      <c r="H901" s="205" t="s">
        <v>4022</v>
      </c>
      <c r="I901" s="207" t="s">
        <v>4023</v>
      </c>
      <c r="J901" s="207" t="s">
        <v>4024</v>
      </c>
      <c r="K901" s="215" t="s">
        <v>264</v>
      </c>
      <c r="L901" s="215" t="s">
        <v>625</v>
      </c>
      <c r="M901" s="215" t="s">
        <v>638</v>
      </c>
      <c r="N901" s="165">
        <v>300</v>
      </c>
      <c r="O901" s="165">
        <v>300</v>
      </c>
      <c r="P901" s="149"/>
      <c r="Q901" s="149">
        <v>100</v>
      </c>
      <c r="R901" s="207"/>
    </row>
    <row r="902" spans="1:18" s="145" customFormat="1" ht="30" customHeight="1" x14ac:dyDescent="0.3">
      <c r="A902" s="164">
        <f t="shared" ref="A902:A965" si="15">ROW()-5</f>
        <v>897</v>
      </c>
      <c r="B902" s="164" t="s">
        <v>3986</v>
      </c>
      <c r="C902" s="215" t="s">
        <v>1526</v>
      </c>
      <c r="D902" s="215" t="s">
        <v>4025</v>
      </c>
      <c r="E902" s="215" t="s">
        <v>4026</v>
      </c>
      <c r="F902" s="215" t="s">
        <v>28</v>
      </c>
      <c r="G902" s="215" t="s">
        <v>981</v>
      </c>
      <c r="H902" s="205" t="s">
        <v>4027</v>
      </c>
      <c r="I902" s="164" t="s">
        <v>4028</v>
      </c>
      <c r="J902" s="151" t="s">
        <v>4029</v>
      </c>
      <c r="K902" s="167" t="s">
        <v>264</v>
      </c>
      <c r="L902" s="215" t="s">
        <v>632</v>
      </c>
      <c r="M902" s="215" t="s">
        <v>2126</v>
      </c>
      <c r="N902" s="165">
        <v>500</v>
      </c>
      <c r="O902" s="165">
        <v>500</v>
      </c>
      <c r="P902" s="149"/>
      <c r="Q902" s="149">
        <v>100</v>
      </c>
      <c r="R902" s="215"/>
    </row>
    <row r="903" spans="1:18" s="145" customFormat="1" ht="30" customHeight="1" x14ac:dyDescent="0.3">
      <c r="A903" s="164">
        <f t="shared" si="15"/>
        <v>898</v>
      </c>
      <c r="B903" s="164" t="s">
        <v>3986</v>
      </c>
      <c r="C903" s="215" t="s">
        <v>1526</v>
      </c>
      <c r="D903" s="215" t="s">
        <v>4030</v>
      </c>
      <c r="E903" s="215" t="s">
        <v>4031</v>
      </c>
      <c r="F903" s="215" t="s">
        <v>28</v>
      </c>
      <c r="G903" s="215" t="s">
        <v>1604</v>
      </c>
      <c r="H903" s="205" t="s">
        <v>4032</v>
      </c>
      <c r="I903" s="215" t="s">
        <v>4033</v>
      </c>
      <c r="J903" s="215" t="s">
        <v>4034</v>
      </c>
      <c r="K903" s="215" t="s">
        <v>264</v>
      </c>
      <c r="L903" s="215" t="s">
        <v>632</v>
      </c>
      <c r="M903" s="215" t="s">
        <v>2126</v>
      </c>
      <c r="N903" s="165">
        <v>550</v>
      </c>
      <c r="O903" s="165">
        <v>550</v>
      </c>
      <c r="P903" s="149"/>
      <c r="Q903" s="149">
        <v>100</v>
      </c>
      <c r="R903" s="215"/>
    </row>
    <row r="904" spans="1:18" s="145" customFormat="1" ht="30" customHeight="1" x14ac:dyDescent="0.3">
      <c r="A904" s="164">
        <f t="shared" si="15"/>
        <v>899</v>
      </c>
      <c r="B904" s="215" t="s">
        <v>3986</v>
      </c>
      <c r="C904" s="215" t="s">
        <v>1526</v>
      </c>
      <c r="D904" s="215" t="s">
        <v>4030</v>
      </c>
      <c r="E904" s="215" t="s">
        <v>4031</v>
      </c>
      <c r="F904" s="215" t="s">
        <v>28</v>
      </c>
      <c r="G904" s="215" t="s">
        <v>347</v>
      </c>
      <c r="H904" s="205" t="s">
        <v>4035</v>
      </c>
      <c r="I904" s="215" t="s">
        <v>4036</v>
      </c>
      <c r="J904" s="215" t="s">
        <v>4037</v>
      </c>
      <c r="K904" s="215" t="s">
        <v>264</v>
      </c>
      <c r="L904" s="215" t="s">
        <v>632</v>
      </c>
      <c r="M904" s="215" t="s">
        <v>2126</v>
      </c>
      <c r="N904" s="165">
        <v>213</v>
      </c>
      <c r="O904" s="165">
        <v>213</v>
      </c>
      <c r="P904" s="149"/>
      <c r="Q904" s="149">
        <v>100</v>
      </c>
      <c r="R904" s="215"/>
    </row>
    <row r="905" spans="1:18" s="145" customFormat="1" ht="30" customHeight="1" x14ac:dyDescent="0.3">
      <c r="A905" s="164">
        <f t="shared" si="15"/>
        <v>900</v>
      </c>
      <c r="B905" s="215" t="s">
        <v>3986</v>
      </c>
      <c r="C905" s="215" t="s">
        <v>1526</v>
      </c>
      <c r="D905" s="215" t="s">
        <v>4038</v>
      </c>
      <c r="E905" s="215" t="s">
        <v>4039</v>
      </c>
      <c r="F905" s="215" t="s">
        <v>28</v>
      </c>
      <c r="G905" s="215" t="s">
        <v>347</v>
      </c>
      <c r="H905" s="205" t="s">
        <v>4040</v>
      </c>
      <c r="I905" s="215" t="s">
        <v>4041</v>
      </c>
      <c r="J905" s="215" t="s">
        <v>4042</v>
      </c>
      <c r="K905" s="215" t="s">
        <v>335</v>
      </c>
      <c r="L905" s="215" t="s">
        <v>978</v>
      </c>
      <c r="M905" s="215" t="s">
        <v>7032</v>
      </c>
      <c r="N905" s="165">
        <v>500</v>
      </c>
      <c r="O905" s="165">
        <v>100</v>
      </c>
      <c r="P905" s="149"/>
      <c r="Q905" s="149">
        <v>40</v>
      </c>
      <c r="R905" s="215"/>
    </row>
    <row r="906" spans="1:18" s="145" customFormat="1" ht="30" customHeight="1" x14ac:dyDescent="0.3">
      <c r="A906" s="164">
        <f t="shared" si="15"/>
        <v>901</v>
      </c>
      <c r="B906" s="164" t="s">
        <v>3986</v>
      </c>
      <c r="C906" s="164" t="s">
        <v>3450</v>
      </c>
      <c r="D906" s="215" t="s">
        <v>4043</v>
      </c>
      <c r="E906" s="215" t="s">
        <v>4044</v>
      </c>
      <c r="F906" s="215" t="s">
        <v>28</v>
      </c>
      <c r="G906" s="164" t="s">
        <v>4045</v>
      </c>
      <c r="H906" s="206" t="s">
        <v>4046</v>
      </c>
      <c r="I906" s="164" t="s">
        <v>4047</v>
      </c>
      <c r="J906" s="215" t="s">
        <v>4048</v>
      </c>
      <c r="K906" s="215" t="s">
        <v>277</v>
      </c>
      <c r="L906" s="215" t="s">
        <v>625</v>
      </c>
      <c r="M906" s="215" t="s">
        <v>638</v>
      </c>
      <c r="N906" s="165">
        <v>440</v>
      </c>
      <c r="O906" s="165">
        <v>440</v>
      </c>
      <c r="P906" s="149"/>
      <c r="Q906" s="149">
        <v>100</v>
      </c>
      <c r="R906" s="207"/>
    </row>
    <row r="907" spans="1:18" s="145" customFormat="1" ht="33" x14ac:dyDescent="0.3">
      <c r="A907" s="164">
        <f t="shared" si="15"/>
        <v>902</v>
      </c>
      <c r="B907" s="164" t="s">
        <v>3986</v>
      </c>
      <c r="C907" s="164" t="s">
        <v>3358</v>
      </c>
      <c r="D907" s="164" t="s">
        <v>4049</v>
      </c>
      <c r="E907" s="164" t="s">
        <v>7033</v>
      </c>
      <c r="F907" s="164" t="s">
        <v>28</v>
      </c>
      <c r="G907" s="164" t="s">
        <v>221</v>
      </c>
      <c r="H907" s="206" t="s">
        <v>4050</v>
      </c>
      <c r="I907" s="164" t="s">
        <v>4051</v>
      </c>
      <c r="J907" s="167" t="s">
        <v>4052</v>
      </c>
      <c r="K907" s="167" t="s">
        <v>73</v>
      </c>
      <c r="L907" s="164" t="s">
        <v>33</v>
      </c>
      <c r="M907" s="164" t="s">
        <v>2524</v>
      </c>
      <c r="N907" s="169">
        <v>24711</v>
      </c>
      <c r="O907" s="169">
        <v>1000</v>
      </c>
      <c r="P907" s="171"/>
      <c r="Q907" s="171" t="s">
        <v>74</v>
      </c>
      <c r="R907" s="164"/>
    </row>
    <row r="908" spans="1:18" s="145" customFormat="1" ht="33" x14ac:dyDescent="0.3">
      <c r="A908" s="164">
        <f t="shared" si="15"/>
        <v>903</v>
      </c>
      <c r="B908" s="164" t="s">
        <v>4010</v>
      </c>
      <c r="C908" s="215" t="s">
        <v>4053</v>
      </c>
      <c r="D908" s="215" t="s">
        <v>4054</v>
      </c>
      <c r="E908" s="215" t="s">
        <v>7033</v>
      </c>
      <c r="F908" s="215" t="s">
        <v>37</v>
      </c>
      <c r="G908" s="215" t="s">
        <v>1236</v>
      </c>
      <c r="H908" s="205" t="s">
        <v>4055</v>
      </c>
      <c r="I908" s="164" t="s">
        <v>4056</v>
      </c>
      <c r="J908" s="151" t="s">
        <v>4057</v>
      </c>
      <c r="K908" s="151" t="s">
        <v>73</v>
      </c>
      <c r="L908" s="215" t="s">
        <v>3538</v>
      </c>
      <c r="M908" s="215" t="s">
        <v>785</v>
      </c>
      <c r="N908" s="165">
        <v>11489</v>
      </c>
      <c r="O908" s="165">
        <v>4800</v>
      </c>
      <c r="P908" s="149">
        <v>30</v>
      </c>
      <c r="Q908" s="149">
        <v>40</v>
      </c>
      <c r="R908" s="215"/>
    </row>
    <row r="909" spans="1:18" s="145" customFormat="1" ht="33" x14ac:dyDescent="0.3">
      <c r="A909" s="164">
        <f t="shared" si="15"/>
        <v>904</v>
      </c>
      <c r="B909" s="164" t="s">
        <v>4010</v>
      </c>
      <c r="C909" s="215" t="s">
        <v>4053</v>
      </c>
      <c r="D909" s="215" t="s">
        <v>4058</v>
      </c>
      <c r="E909" s="215" t="s">
        <v>7034</v>
      </c>
      <c r="F909" s="215" t="s">
        <v>37</v>
      </c>
      <c r="G909" s="215" t="s">
        <v>4059</v>
      </c>
      <c r="H909" s="205" t="s">
        <v>4060</v>
      </c>
      <c r="I909" s="164" t="s">
        <v>4061</v>
      </c>
      <c r="J909" s="151" t="s">
        <v>4062</v>
      </c>
      <c r="K909" s="151" t="s">
        <v>1642</v>
      </c>
      <c r="L909" s="215" t="s">
        <v>137</v>
      </c>
      <c r="M909" s="215" t="s">
        <v>638</v>
      </c>
      <c r="N909" s="165">
        <v>760</v>
      </c>
      <c r="O909" s="165">
        <v>760</v>
      </c>
      <c r="P909" s="149"/>
      <c r="Q909" s="149">
        <v>100</v>
      </c>
      <c r="R909" s="207"/>
    </row>
    <row r="910" spans="1:18" s="145" customFormat="1" ht="30" customHeight="1" x14ac:dyDescent="0.3">
      <c r="A910" s="164">
        <f t="shared" si="15"/>
        <v>905</v>
      </c>
      <c r="B910" s="215" t="s">
        <v>3986</v>
      </c>
      <c r="C910" s="215" t="s">
        <v>4063</v>
      </c>
      <c r="D910" s="215" t="s">
        <v>4064</v>
      </c>
      <c r="E910" s="215" t="s">
        <v>4065</v>
      </c>
      <c r="F910" s="215" t="s">
        <v>28</v>
      </c>
      <c r="G910" s="215" t="s">
        <v>93</v>
      </c>
      <c r="H910" s="205" t="s">
        <v>4066</v>
      </c>
      <c r="I910" s="215" t="s">
        <v>4067</v>
      </c>
      <c r="J910" s="215" t="s">
        <v>4068</v>
      </c>
      <c r="K910" s="215" t="s">
        <v>73</v>
      </c>
      <c r="L910" s="215" t="s">
        <v>33</v>
      </c>
      <c r="M910" s="215" t="s">
        <v>772</v>
      </c>
      <c r="N910" s="165">
        <v>3000</v>
      </c>
      <c r="O910" s="165">
        <v>500</v>
      </c>
      <c r="P910" s="149"/>
      <c r="Q910" s="149">
        <v>30</v>
      </c>
      <c r="R910" s="215"/>
    </row>
    <row r="911" spans="1:18" s="145" customFormat="1" ht="30" customHeight="1" x14ac:dyDescent="0.3">
      <c r="A911" s="164">
        <f t="shared" si="15"/>
        <v>906</v>
      </c>
      <c r="B911" s="122" t="s">
        <v>3986</v>
      </c>
      <c r="C911" s="216" t="s">
        <v>1261</v>
      </c>
      <c r="D911" s="216" t="s">
        <v>4069</v>
      </c>
      <c r="E911" s="216" t="s">
        <v>4070</v>
      </c>
      <c r="F911" s="216" t="s">
        <v>37</v>
      </c>
      <c r="G911" s="216" t="s">
        <v>93</v>
      </c>
      <c r="H911" s="208" t="s">
        <v>4071</v>
      </c>
      <c r="I911" s="216" t="s">
        <v>4072</v>
      </c>
      <c r="J911" s="163" t="s">
        <v>4073</v>
      </c>
      <c r="K911" s="216" t="s">
        <v>42</v>
      </c>
      <c r="L911" s="216" t="s">
        <v>2875</v>
      </c>
      <c r="M911" s="216" t="s">
        <v>638</v>
      </c>
      <c r="N911" s="180">
        <v>537</v>
      </c>
      <c r="O911" s="180">
        <v>300</v>
      </c>
      <c r="P911" s="155">
        <v>10</v>
      </c>
      <c r="Q911" s="155">
        <v>100</v>
      </c>
      <c r="R911" s="163"/>
    </row>
    <row r="912" spans="1:18" s="145" customFormat="1" ht="30" customHeight="1" x14ac:dyDescent="0.3">
      <c r="A912" s="164">
        <f t="shared" si="15"/>
        <v>907</v>
      </c>
      <c r="B912" s="122" t="s">
        <v>3986</v>
      </c>
      <c r="C912" s="216" t="s">
        <v>1261</v>
      </c>
      <c r="D912" s="216" t="s">
        <v>4069</v>
      </c>
      <c r="E912" s="216" t="s">
        <v>4070</v>
      </c>
      <c r="F912" s="216" t="s">
        <v>28</v>
      </c>
      <c r="G912" s="216" t="s">
        <v>93</v>
      </c>
      <c r="H912" s="208" t="s">
        <v>4074</v>
      </c>
      <c r="I912" s="216" t="s">
        <v>4075</v>
      </c>
      <c r="J912" s="163" t="s">
        <v>4076</v>
      </c>
      <c r="K912" s="216" t="s">
        <v>602</v>
      </c>
      <c r="L912" s="216" t="s">
        <v>685</v>
      </c>
      <c r="M912" s="216" t="s">
        <v>772</v>
      </c>
      <c r="N912" s="180">
        <v>1320</v>
      </c>
      <c r="O912" s="180">
        <v>500</v>
      </c>
      <c r="P912" s="155"/>
      <c r="Q912" s="155">
        <v>10</v>
      </c>
      <c r="R912" s="163"/>
    </row>
    <row r="913" spans="1:18" s="145" customFormat="1" ht="30" customHeight="1" x14ac:dyDescent="0.3">
      <c r="A913" s="164">
        <f t="shared" si="15"/>
        <v>908</v>
      </c>
      <c r="B913" s="122" t="s">
        <v>3986</v>
      </c>
      <c r="C913" s="216" t="s">
        <v>1261</v>
      </c>
      <c r="D913" s="216" t="s">
        <v>4069</v>
      </c>
      <c r="E913" s="216" t="s">
        <v>4070</v>
      </c>
      <c r="F913" s="216" t="s">
        <v>28</v>
      </c>
      <c r="G913" s="216" t="s">
        <v>93</v>
      </c>
      <c r="H913" s="208" t="s">
        <v>4077</v>
      </c>
      <c r="I913" s="216" t="s">
        <v>4078</v>
      </c>
      <c r="J913" s="163" t="s">
        <v>4079</v>
      </c>
      <c r="K913" s="216" t="s">
        <v>602</v>
      </c>
      <c r="L913" s="216" t="s">
        <v>685</v>
      </c>
      <c r="M913" s="216" t="s">
        <v>772</v>
      </c>
      <c r="N913" s="180">
        <v>2170</v>
      </c>
      <c r="O913" s="180">
        <v>300</v>
      </c>
      <c r="P913" s="155"/>
      <c r="Q913" s="155">
        <v>10</v>
      </c>
      <c r="R913" s="163"/>
    </row>
    <row r="914" spans="1:18" s="145" customFormat="1" ht="30" customHeight="1" x14ac:dyDescent="0.3">
      <c r="A914" s="164">
        <f t="shared" si="15"/>
        <v>909</v>
      </c>
      <c r="B914" s="122" t="s">
        <v>3986</v>
      </c>
      <c r="C914" s="216" t="s">
        <v>1261</v>
      </c>
      <c r="D914" s="216" t="s">
        <v>4069</v>
      </c>
      <c r="E914" s="216" t="s">
        <v>4070</v>
      </c>
      <c r="F914" s="216" t="s">
        <v>28</v>
      </c>
      <c r="G914" s="216" t="s">
        <v>93</v>
      </c>
      <c r="H914" s="208" t="s">
        <v>4080</v>
      </c>
      <c r="I914" s="216" t="s">
        <v>4081</v>
      </c>
      <c r="J914" s="209" t="s">
        <v>4082</v>
      </c>
      <c r="K914" s="216" t="s">
        <v>326</v>
      </c>
      <c r="L914" s="216" t="s">
        <v>776</v>
      </c>
      <c r="M914" s="216" t="s">
        <v>2573</v>
      </c>
      <c r="N914" s="180">
        <v>300</v>
      </c>
      <c r="O914" s="180">
        <v>300</v>
      </c>
      <c r="P914" s="155"/>
      <c r="Q914" s="155">
        <v>30</v>
      </c>
      <c r="R914" s="216"/>
    </row>
    <row r="915" spans="1:18" s="145" customFormat="1" ht="30" customHeight="1" x14ac:dyDescent="0.3">
      <c r="A915" s="164">
        <f t="shared" si="15"/>
        <v>910</v>
      </c>
      <c r="B915" s="122" t="s">
        <v>3986</v>
      </c>
      <c r="C915" s="216" t="s">
        <v>1261</v>
      </c>
      <c r="D915" s="216" t="s">
        <v>4069</v>
      </c>
      <c r="E915" s="216" t="s">
        <v>4070</v>
      </c>
      <c r="F915" s="216" t="s">
        <v>28</v>
      </c>
      <c r="G915" s="216" t="s">
        <v>93</v>
      </c>
      <c r="H915" s="205" t="s">
        <v>4083</v>
      </c>
      <c r="I915" s="215" t="s">
        <v>4084</v>
      </c>
      <c r="J915" s="209" t="s">
        <v>4085</v>
      </c>
      <c r="K915" s="215" t="s">
        <v>602</v>
      </c>
      <c r="L915" s="215" t="s">
        <v>685</v>
      </c>
      <c r="M915" s="215" t="s">
        <v>2497</v>
      </c>
      <c r="N915" s="165">
        <v>4126</v>
      </c>
      <c r="O915" s="165">
        <v>2500</v>
      </c>
      <c r="P915" s="149"/>
      <c r="Q915" s="149">
        <v>10</v>
      </c>
      <c r="R915" s="207"/>
    </row>
    <row r="916" spans="1:18" s="145" customFormat="1" ht="30" customHeight="1" x14ac:dyDescent="0.3">
      <c r="A916" s="164">
        <f t="shared" si="15"/>
        <v>911</v>
      </c>
      <c r="B916" s="164" t="s">
        <v>3986</v>
      </c>
      <c r="C916" s="215" t="s">
        <v>1261</v>
      </c>
      <c r="D916" s="215" t="s">
        <v>4086</v>
      </c>
      <c r="E916" s="215" t="s">
        <v>4087</v>
      </c>
      <c r="F916" s="215" t="s">
        <v>28</v>
      </c>
      <c r="G916" s="215" t="s">
        <v>221</v>
      </c>
      <c r="H916" s="205" t="s">
        <v>4088</v>
      </c>
      <c r="I916" s="215" t="s">
        <v>4089</v>
      </c>
      <c r="J916" s="210" t="s">
        <v>4090</v>
      </c>
      <c r="K916" s="215" t="s">
        <v>42</v>
      </c>
      <c r="L916" s="215" t="s">
        <v>33</v>
      </c>
      <c r="M916" s="215" t="s">
        <v>772</v>
      </c>
      <c r="N916" s="165">
        <v>3000</v>
      </c>
      <c r="O916" s="165">
        <v>1500</v>
      </c>
      <c r="P916" s="149"/>
      <c r="Q916" s="149">
        <v>50</v>
      </c>
      <c r="R916" s="215"/>
    </row>
    <row r="917" spans="1:18" s="145" customFormat="1" ht="30" customHeight="1" x14ac:dyDescent="0.3">
      <c r="A917" s="164">
        <f t="shared" si="15"/>
        <v>912</v>
      </c>
      <c r="B917" s="164" t="s">
        <v>3986</v>
      </c>
      <c r="C917" s="215" t="s">
        <v>1261</v>
      </c>
      <c r="D917" s="215" t="s">
        <v>743</v>
      </c>
      <c r="E917" s="215" t="s">
        <v>4091</v>
      </c>
      <c r="F917" s="215" t="s">
        <v>28</v>
      </c>
      <c r="G917" s="215" t="s">
        <v>221</v>
      </c>
      <c r="H917" s="205" t="s">
        <v>4092</v>
      </c>
      <c r="I917" s="215" t="s">
        <v>4093</v>
      </c>
      <c r="J917" s="210" t="s">
        <v>4094</v>
      </c>
      <c r="K917" s="215" t="s">
        <v>42</v>
      </c>
      <c r="L917" s="215" t="s">
        <v>33</v>
      </c>
      <c r="M917" s="215" t="s">
        <v>638</v>
      </c>
      <c r="N917" s="165">
        <v>200</v>
      </c>
      <c r="O917" s="165">
        <v>200</v>
      </c>
      <c r="P917" s="149"/>
      <c r="Q917" s="149">
        <v>100</v>
      </c>
      <c r="R917" s="207"/>
    </row>
    <row r="918" spans="1:18" s="145" customFormat="1" ht="30" customHeight="1" x14ac:dyDescent="0.3">
      <c r="A918" s="164">
        <f t="shared" si="15"/>
        <v>913</v>
      </c>
      <c r="B918" s="164" t="s">
        <v>3986</v>
      </c>
      <c r="C918" s="215" t="s">
        <v>1261</v>
      </c>
      <c r="D918" s="215" t="s">
        <v>743</v>
      </c>
      <c r="E918" s="215" t="s">
        <v>4091</v>
      </c>
      <c r="F918" s="215" t="s">
        <v>28</v>
      </c>
      <c r="G918" s="215" t="s">
        <v>221</v>
      </c>
      <c r="H918" s="205" t="s">
        <v>4095</v>
      </c>
      <c r="I918" s="215" t="s">
        <v>4096</v>
      </c>
      <c r="J918" s="210" t="s">
        <v>4097</v>
      </c>
      <c r="K918" s="215" t="s">
        <v>42</v>
      </c>
      <c r="L918" s="215" t="s">
        <v>33</v>
      </c>
      <c r="M918" s="215" t="s">
        <v>638</v>
      </c>
      <c r="N918" s="165">
        <v>150</v>
      </c>
      <c r="O918" s="165">
        <v>150</v>
      </c>
      <c r="P918" s="149"/>
      <c r="Q918" s="149">
        <v>100</v>
      </c>
      <c r="R918" s="207"/>
    </row>
    <row r="919" spans="1:18" s="145" customFormat="1" ht="30" customHeight="1" x14ac:dyDescent="0.3">
      <c r="A919" s="164">
        <f t="shared" si="15"/>
        <v>914</v>
      </c>
      <c r="B919" s="164" t="s">
        <v>3986</v>
      </c>
      <c r="C919" s="215" t="s">
        <v>1261</v>
      </c>
      <c r="D919" s="215" t="s">
        <v>4086</v>
      </c>
      <c r="E919" s="215" t="s">
        <v>4087</v>
      </c>
      <c r="F919" s="215" t="s">
        <v>37</v>
      </c>
      <c r="G919" s="215" t="s">
        <v>221</v>
      </c>
      <c r="H919" s="205" t="s">
        <v>4099</v>
      </c>
      <c r="I919" s="215" t="s">
        <v>4100</v>
      </c>
      <c r="J919" s="210" t="s">
        <v>4101</v>
      </c>
      <c r="K919" s="215" t="s">
        <v>1479</v>
      </c>
      <c r="L919" s="215" t="s">
        <v>1117</v>
      </c>
      <c r="M919" s="148" t="s">
        <v>3988</v>
      </c>
      <c r="N919" s="165">
        <v>348</v>
      </c>
      <c r="O919" s="165">
        <v>348</v>
      </c>
      <c r="P919" s="149"/>
      <c r="Q919" s="149">
        <v>100</v>
      </c>
      <c r="R919" s="148" t="s">
        <v>4098</v>
      </c>
    </row>
    <row r="920" spans="1:18" s="145" customFormat="1" ht="30" customHeight="1" x14ac:dyDescent="0.3">
      <c r="A920" s="164">
        <f t="shared" si="15"/>
        <v>915</v>
      </c>
      <c r="B920" s="164" t="s">
        <v>3986</v>
      </c>
      <c r="C920" s="215" t="s">
        <v>1261</v>
      </c>
      <c r="D920" s="215" t="s">
        <v>743</v>
      </c>
      <c r="E920" s="215" t="s">
        <v>4091</v>
      </c>
      <c r="F920" s="215" t="s">
        <v>37</v>
      </c>
      <c r="G920" s="215" t="s">
        <v>221</v>
      </c>
      <c r="H920" s="205" t="s">
        <v>4104</v>
      </c>
      <c r="I920" s="215" t="s">
        <v>4105</v>
      </c>
      <c r="J920" s="210" t="s">
        <v>4106</v>
      </c>
      <c r="K920" s="215" t="s">
        <v>1479</v>
      </c>
      <c r="L920" s="215" t="s">
        <v>1117</v>
      </c>
      <c r="M920" s="148" t="s">
        <v>3988</v>
      </c>
      <c r="N920" s="165">
        <v>319</v>
      </c>
      <c r="O920" s="165">
        <v>319</v>
      </c>
      <c r="P920" s="149"/>
      <c r="Q920" s="149">
        <v>100</v>
      </c>
      <c r="R920" s="148" t="s">
        <v>4098</v>
      </c>
    </row>
    <row r="921" spans="1:18" s="145" customFormat="1" ht="30" customHeight="1" x14ac:dyDescent="0.3">
      <c r="A921" s="164">
        <f t="shared" si="15"/>
        <v>916</v>
      </c>
      <c r="B921" s="164" t="s">
        <v>3986</v>
      </c>
      <c r="C921" s="215" t="s">
        <v>1261</v>
      </c>
      <c r="D921" s="215" t="s">
        <v>743</v>
      </c>
      <c r="E921" s="215" t="s">
        <v>4091</v>
      </c>
      <c r="F921" s="215" t="s">
        <v>37</v>
      </c>
      <c r="G921" s="215" t="s">
        <v>221</v>
      </c>
      <c r="H921" s="205" t="s">
        <v>4107</v>
      </c>
      <c r="I921" s="215" t="s">
        <v>4108</v>
      </c>
      <c r="J921" s="210" t="s">
        <v>4109</v>
      </c>
      <c r="K921" s="215" t="s">
        <v>1479</v>
      </c>
      <c r="L921" s="215" t="s">
        <v>1117</v>
      </c>
      <c r="M921" s="148" t="s">
        <v>3988</v>
      </c>
      <c r="N921" s="165">
        <v>116</v>
      </c>
      <c r="O921" s="165">
        <v>116</v>
      </c>
      <c r="P921" s="149"/>
      <c r="Q921" s="149">
        <v>100</v>
      </c>
      <c r="R921" s="148" t="s">
        <v>4098</v>
      </c>
    </row>
    <row r="922" spans="1:18" s="145" customFormat="1" ht="30" customHeight="1" x14ac:dyDescent="0.3">
      <c r="A922" s="164">
        <f t="shared" si="15"/>
        <v>917</v>
      </c>
      <c r="B922" s="216" t="s">
        <v>3986</v>
      </c>
      <c r="C922" s="216" t="s">
        <v>1261</v>
      </c>
      <c r="D922" s="216" t="s">
        <v>4110</v>
      </c>
      <c r="E922" s="216" t="s">
        <v>4111</v>
      </c>
      <c r="F922" s="216" t="s">
        <v>28</v>
      </c>
      <c r="G922" s="216" t="s">
        <v>3237</v>
      </c>
      <c r="H922" s="208" t="s">
        <v>4112</v>
      </c>
      <c r="I922" s="216" t="s">
        <v>4113</v>
      </c>
      <c r="J922" s="211" t="s">
        <v>4114</v>
      </c>
      <c r="K922" s="216" t="s">
        <v>1217</v>
      </c>
      <c r="L922" s="216" t="s">
        <v>734</v>
      </c>
      <c r="M922" s="216" t="s">
        <v>3317</v>
      </c>
      <c r="N922" s="180">
        <v>2516</v>
      </c>
      <c r="O922" s="180">
        <v>1000</v>
      </c>
      <c r="P922" s="155"/>
      <c r="Q922" s="155">
        <v>100</v>
      </c>
      <c r="R922" s="163"/>
    </row>
    <row r="923" spans="1:18" s="145" customFormat="1" ht="30" customHeight="1" x14ac:dyDescent="0.3">
      <c r="A923" s="164">
        <f t="shared" si="15"/>
        <v>918</v>
      </c>
      <c r="B923" s="216" t="s">
        <v>3986</v>
      </c>
      <c r="C923" s="216" t="s">
        <v>1261</v>
      </c>
      <c r="D923" s="216" t="s">
        <v>4110</v>
      </c>
      <c r="E923" s="216" t="s">
        <v>4111</v>
      </c>
      <c r="F923" s="216" t="s">
        <v>28</v>
      </c>
      <c r="G923" s="216" t="s">
        <v>3237</v>
      </c>
      <c r="H923" s="208" t="s">
        <v>4115</v>
      </c>
      <c r="I923" s="216" t="s">
        <v>4116</v>
      </c>
      <c r="J923" s="211" t="s">
        <v>4117</v>
      </c>
      <c r="K923" s="216" t="s">
        <v>1217</v>
      </c>
      <c r="L923" s="216" t="s">
        <v>734</v>
      </c>
      <c r="M923" s="216" t="s">
        <v>3317</v>
      </c>
      <c r="N923" s="180">
        <v>3298</v>
      </c>
      <c r="O923" s="180">
        <v>1000</v>
      </c>
      <c r="P923" s="155"/>
      <c r="Q923" s="155">
        <v>100</v>
      </c>
      <c r="R923" s="163"/>
    </row>
    <row r="924" spans="1:18" s="145" customFormat="1" ht="30" customHeight="1" x14ac:dyDescent="0.3">
      <c r="A924" s="164">
        <f t="shared" si="15"/>
        <v>919</v>
      </c>
      <c r="B924" s="216" t="s">
        <v>3986</v>
      </c>
      <c r="C924" s="216" t="s">
        <v>1261</v>
      </c>
      <c r="D924" s="216" t="s">
        <v>4110</v>
      </c>
      <c r="E924" s="216" t="s">
        <v>4111</v>
      </c>
      <c r="F924" s="216" t="s">
        <v>37</v>
      </c>
      <c r="G924" s="216" t="s">
        <v>3237</v>
      </c>
      <c r="H924" s="208" t="s">
        <v>4118</v>
      </c>
      <c r="I924" s="216" t="s">
        <v>4119</v>
      </c>
      <c r="J924" s="211" t="s">
        <v>4120</v>
      </c>
      <c r="K924" s="216" t="s">
        <v>1479</v>
      </c>
      <c r="L924" s="216" t="s">
        <v>1382</v>
      </c>
      <c r="M924" s="216" t="s">
        <v>1703</v>
      </c>
      <c r="N924" s="180">
        <v>268</v>
      </c>
      <c r="O924" s="180">
        <v>268</v>
      </c>
      <c r="P924" s="155"/>
      <c r="Q924" s="155">
        <v>100</v>
      </c>
      <c r="R924" s="163"/>
    </row>
    <row r="925" spans="1:18" s="145" customFormat="1" ht="30" customHeight="1" x14ac:dyDescent="0.3">
      <c r="A925" s="164">
        <f t="shared" si="15"/>
        <v>920</v>
      </c>
      <c r="B925" s="216" t="s">
        <v>3986</v>
      </c>
      <c r="C925" s="216" t="s">
        <v>1261</v>
      </c>
      <c r="D925" s="216" t="s">
        <v>4110</v>
      </c>
      <c r="E925" s="216" t="s">
        <v>4111</v>
      </c>
      <c r="F925" s="216" t="s">
        <v>28</v>
      </c>
      <c r="G925" s="216" t="s">
        <v>3237</v>
      </c>
      <c r="H925" s="208" t="s">
        <v>4121</v>
      </c>
      <c r="I925" s="216" t="s">
        <v>4122</v>
      </c>
      <c r="J925" s="212" t="s">
        <v>4123</v>
      </c>
      <c r="K925" s="216" t="s">
        <v>1217</v>
      </c>
      <c r="L925" s="216" t="s">
        <v>734</v>
      </c>
      <c r="M925" s="216" t="s">
        <v>2796</v>
      </c>
      <c r="N925" s="180">
        <v>150</v>
      </c>
      <c r="O925" s="180">
        <v>150</v>
      </c>
      <c r="P925" s="155"/>
      <c r="Q925" s="155">
        <v>100</v>
      </c>
      <c r="R925" s="163"/>
    </row>
    <row r="926" spans="1:18" s="145" customFormat="1" ht="30" customHeight="1" x14ac:dyDescent="0.3">
      <c r="A926" s="164">
        <f t="shared" si="15"/>
        <v>921</v>
      </c>
      <c r="B926" s="216" t="s">
        <v>3986</v>
      </c>
      <c r="C926" s="216" t="s">
        <v>1261</v>
      </c>
      <c r="D926" s="216" t="s">
        <v>4110</v>
      </c>
      <c r="E926" s="216" t="s">
        <v>4111</v>
      </c>
      <c r="F926" s="216" t="s">
        <v>28</v>
      </c>
      <c r="G926" s="216" t="s">
        <v>3237</v>
      </c>
      <c r="H926" s="205" t="s">
        <v>4124</v>
      </c>
      <c r="I926" s="216" t="s">
        <v>4125</v>
      </c>
      <c r="J926" s="217" t="s">
        <v>4126</v>
      </c>
      <c r="K926" s="216" t="s">
        <v>1217</v>
      </c>
      <c r="L926" s="216" t="s">
        <v>734</v>
      </c>
      <c r="M926" s="216" t="s">
        <v>7035</v>
      </c>
      <c r="N926" s="180">
        <v>400</v>
      </c>
      <c r="O926" s="180">
        <v>400</v>
      </c>
      <c r="P926" s="155"/>
      <c r="Q926" s="155">
        <v>100</v>
      </c>
      <c r="R926" s="163"/>
    </row>
    <row r="927" spans="1:18" s="145" customFormat="1" ht="30" customHeight="1" x14ac:dyDescent="0.3">
      <c r="A927" s="164">
        <f t="shared" si="15"/>
        <v>922</v>
      </c>
      <c r="B927" s="216" t="s">
        <v>3986</v>
      </c>
      <c r="C927" s="216" t="s">
        <v>1261</v>
      </c>
      <c r="D927" s="216" t="s">
        <v>4110</v>
      </c>
      <c r="E927" s="216" t="s">
        <v>4111</v>
      </c>
      <c r="F927" s="216" t="s">
        <v>28</v>
      </c>
      <c r="G927" s="216" t="s">
        <v>3237</v>
      </c>
      <c r="H927" s="205" t="s">
        <v>4127</v>
      </c>
      <c r="I927" s="216" t="s">
        <v>4113</v>
      </c>
      <c r="J927" s="217" t="s">
        <v>4128</v>
      </c>
      <c r="K927" s="216" t="s">
        <v>1217</v>
      </c>
      <c r="L927" s="216" t="s">
        <v>734</v>
      </c>
      <c r="M927" s="216" t="s">
        <v>7035</v>
      </c>
      <c r="N927" s="180">
        <v>400</v>
      </c>
      <c r="O927" s="180">
        <v>400</v>
      </c>
      <c r="P927" s="155"/>
      <c r="Q927" s="155">
        <v>100</v>
      </c>
      <c r="R927" s="163"/>
    </row>
    <row r="928" spans="1:18" s="145" customFormat="1" ht="30" customHeight="1" x14ac:dyDescent="0.3">
      <c r="A928" s="164">
        <f t="shared" si="15"/>
        <v>923</v>
      </c>
      <c r="B928" s="216" t="s">
        <v>3986</v>
      </c>
      <c r="C928" s="216" t="s">
        <v>1261</v>
      </c>
      <c r="D928" s="216" t="s">
        <v>4110</v>
      </c>
      <c r="E928" s="216" t="s">
        <v>4111</v>
      </c>
      <c r="F928" s="216" t="s">
        <v>37</v>
      </c>
      <c r="G928" s="216" t="s">
        <v>3237</v>
      </c>
      <c r="H928" s="205" t="s">
        <v>4129</v>
      </c>
      <c r="I928" s="216" t="s">
        <v>4130</v>
      </c>
      <c r="J928" s="217" t="s">
        <v>4126</v>
      </c>
      <c r="K928" s="216" t="s">
        <v>1217</v>
      </c>
      <c r="L928" s="216" t="s">
        <v>734</v>
      </c>
      <c r="M928" s="216" t="s">
        <v>7035</v>
      </c>
      <c r="N928" s="180">
        <v>200</v>
      </c>
      <c r="O928" s="180">
        <v>200</v>
      </c>
      <c r="P928" s="155"/>
      <c r="Q928" s="155">
        <v>100</v>
      </c>
      <c r="R928" s="163"/>
    </row>
    <row r="929" spans="1:18" s="145" customFormat="1" ht="30" customHeight="1" x14ac:dyDescent="0.3">
      <c r="A929" s="164">
        <f t="shared" si="15"/>
        <v>924</v>
      </c>
      <c r="B929" s="216" t="s">
        <v>3986</v>
      </c>
      <c r="C929" s="216" t="s">
        <v>1261</v>
      </c>
      <c r="D929" s="216" t="s">
        <v>4110</v>
      </c>
      <c r="E929" s="216" t="s">
        <v>4111</v>
      </c>
      <c r="F929" s="216" t="s">
        <v>37</v>
      </c>
      <c r="G929" s="216" t="s">
        <v>3237</v>
      </c>
      <c r="H929" s="205" t="s">
        <v>4131</v>
      </c>
      <c r="I929" s="216" t="s">
        <v>4132</v>
      </c>
      <c r="J929" s="218" t="s">
        <v>4133</v>
      </c>
      <c r="K929" s="216" t="s">
        <v>1217</v>
      </c>
      <c r="L929" s="216" t="s">
        <v>734</v>
      </c>
      <c r="M929" s="216" t="s">
        <v>7035</v>
      </c>
      <c r="N929" s="180">
        <v>549</v>
      </c>
      <c r="O929" s="180">
        <v>549</v>
      </c>
      <c r="P929" s="155"/>
      <c r="Q929" s="155">
        <v>100</v>
      </c>
      <c r="R929" s="163"/>
    </row>
    <row r="930" spans="1:18" s="145" customFormat="1" ht="30" customHeight="1" x14ac:dyDescent="0.3">
      <c r="A930" s="164">
        <f t="shared" si="15"/>
        <v>925</v>
      </c>
      <c r="B930" s="164" t="s">
        <v>3986</v>
      </c>
      <c r="C930" s="164" t="s">
        <v>4134</v>
      </c>
      <c r="D930" s="164" t="s">
        <v>4135</v>
      </c>
      <c r="E930" s="164" t="s">
        <v>4136</v>
      </c>
      <c r="F930" s="215" t="s">
        <v>28</v>
      </c>
      <c r="G930" s="164" t="s">
        <v>1604</v>
      </c>
      <c r="H930" s="206" t="s">
        <v>4137</v>
      </c>
      <c r="I930" s="164" t="s">
        <v>4138</v>
      </c>
      <c r="J930" s="167" t="s">
        <v>4139</v>
      </c>
      <c r="K930" s="167" t="s">
        <v>352</v>
      </c>
      <c r="L930" s="164" t="s">
        <v>637</v>
      </c>
      <c r="M930" s="164" t="s">
        <v>638</v>
      </c>
      <c r="N930" s="169">
        <v>150</v>
      </c>
      <c r="O930" s="169">
        <v>150</v>
      </c>
      <c r="P930" s="171"/>
      <c r="Q930" s="171">
        <v>100</v>
      </c>
      <c r="R930" s="164"/>
    </row>
    <row r="931" spans="1:18" s="145" customFormat="1" ht="30" customHeight="1" x14ac:dyDescent="0.3">
      <c r="A931" s="164">
        <f t="shared" si="15"/>
        <v>926</v>
      </c>
      <c r="B931" s="164" t="s">
        <v>3986</v>
      </c>
      <c r="C931" s="164" t="s">
        <v>4134</v>
      </c>
      <c r="D931" s="215" t="s">
        <v>4135</v>
      </c>
      <c r="E931" s="215" t="s">
        <v>4136</v>
      </c>
      <c r="F931" s="215" t="s">
        <v>28</v>
      </c>
      <c r="G931" s="215" t="s">
        <v>93</v>
      </c>
      <c r="H931" s="205" t="s">
        <v>4140</v>
      </c>
      <c r="I931" s="164" t="s">
        <v>4141</v>
      </c>
      <c r="J931" s="151" t="s">
        <v>4142</v>
      </c>
      <c r="K931" s="167" t="s">
        <v>352</v>
      </c>
      <c r="L931" s="164" t="s">
        <v>637</v>
      </c>
      <c r="M931" s="164" t="s">
        <v>638</v>
      </c>
      <c r="N931" s="165">
        <v>150</v>
      </c>
      <c r="O931" s="169">
        <v>150</v>
      </c>
      <c r="P931" s="149"/>
      <c r="Q931" s="171">
        <v>100</v>
      </c>
      <c r="R931" s="146"/>
    </row>
    <row r="932" spans="1:18" s="145" customFormat="1" ht="30" customHeight="1" x14ac:dyDescent="0.3">
      <c r="A932" s="164">
        <f t="shared" si="15"/>
        <v>927</v>
      </c>
      <c r="B932" s="164" t="s">
        <v>3986</v>
      </c>
      <c r="C932" s="164" t="s">
        <v>4134</v>
      </c>
      <c r="D932" s="215" t="s">
        <v>4135</v>
      </c>
      <c r="E932" s="215" t="s">
        <v>4136</v>
      </c>
      <c r="F932" s="215" t="s">
        <v>28</v>
      </c>
      <c r="G932" s="215" t="s">
        <v>221</v>
      </c>
      <c r="H932" s="205" t="s">
        <v>4143</v>
      </c>
      <c r="I932" s="215" t="s">
        <v>4144</v>
      </c>
      <c r="J932" s="148" t="s">
        <v>4145</v>
      </c>
      <c r="K932" s="167" t="s">
        <v>352</v>
      </c>
      <c r="L932" s="164" t="s">
        <v>637</v>
      </c>
      <c r="M932" s="164" t="s">
        <v>638</v>
      </c>
      <c r="N932" s="169">
        <v>150</v>
      </c>
      <c r="O932" s="169">
        <v>150</v>
      </c>
      <c r="P932" s="149"/>
      <c r="Q932" s="171">
        <v>100</v>
      </c>
      <c r="R932" s="207"/>
    </row>
    <row r="933" spans="1:18" s="145" customFormat="1" ht="30" customHeight="1" x14ac:dyDescent="0.3">
      <c r="A933" s="164">
        <f t="shared" si="15"/>
        <v>928</v>
      </c>
      <c r="B933" s="164" t="s">
        <v>3986</v>
      </c>
      <c r="C933" s="164" t="s">
        <v>4134</v>
      </c>
      <c r="D933" s="215" t="s">
        <v>4135</v>
      </c>
      <c r="E933" s="215" t="s">
        <v>4136</v>
      </c>
      <c r="F933" s="215" t="s">
        <v>28</v>
      </c>
      <c r="G933" s="215" t="s">
        <v>221</v>
      </c>
      <c r="H933" s="205" t="s">
        <v>4146</v>
      </c>
      <c r="I933" s="215" t="s">
        <v>4147</v>
      </c>
      <c r="J933" s="148" t="s">
        <v>4148</v>
      </c>
      <c r="K933" s="167" t="s">
        <v>352</v>
      </c>
      <c r="L933" s="164" t="s">
        <v>637</v>
      </c>
      <c r="M933" s="164" t="s">
        <v>638</v>
      </c>
      <c r="N933" s="165">
        <v>150</v>
      </c>
      <c r="O933" s="169">
        <v>150</v>
      </c>
      <c r="P933" s="149"/>
      <c r="Q933" s="171">
        <v>100</v>
      </c>
      <c r="R933" s="207"/>
    </row>
    <row r="934" spans="1:18" s="145" customFormat="1" ht="30" customHeight="1" x14ac:dyDescent="0.3">
      <c r="A934" s="164">
        <f t="shared" si="15"/>
        <v>929</v>
      </c>
      <c r="B934" s="164" t="s">
        <v>3986</v>
      </c>
      <c r="C934" s="164" t="s">
        <v>4134</v>
      </c>
      <c r="D934" s="215" t="s">
        <v>4135</v>
      </c>
      <c r="E934" s="215" t="s">
        <v>4136</v>
      </c>
      <c r="F934" s="215" t="s">
        <v>28</v>
      </c>
      <c r="G934" s="215" t="s">
        <v>221</v>
      </c>
      <c r="H934" s="205" t="s">
        <v>4149</v>
      </c>
      <c r="I934" s="215" t="s">
        <v>4102</v>
      </c>
      <c r="J934" s="148" t="s">
        <v>4150</v>
      </c>
      <c r="K934" s="167" t="s">
        <v>352</v>
      </c>
      <c r="L934" s="164" t="s">
        <v>637</v>
      </c>
      <c r="M934" s="164" t="s">
        <v>638</v>
      </c>
      <c r="N934" s="169">
        <v>150</v>
      </c>
      <c r="O934" s="169">
        <v>150</v>
      </c>
      <c r="P934" s="149"/>
      <c r="Q934" s="171">
        <v>100</v>
      </c>
      <c r="R934" s="207"/>
    </row>
    <row r="935" spans="1:18" s="145" customFormat="1" ht="30" customHeight="1" x14ac:dyDescent="0.3">
      <c r="A935" s="164">
        <f t="shared" si="15"/>
        <v>930</v>
      </c>
      <c r="B935" s="164" t="s">
        <v>3986</v>
      </c>
      <c r="C935" s="164" t="s">
        <v>4134</v>
      </c>
      <c r="D935" s="215" t="s">
        <v>4135</v>
      </c>
      <c r="E935" s="215" t="s">
        <v>4136</v>
      </c>
      <c r="F935" s="215" t="s">
        <v>28</v>
      </c>
      <c r="G935" s="215" t="s">
        <v>221</v>
      </c>
      <c r="H935" s="205" t="s">
        <v>4151</v>
      </c>
      <c r="I935" s="215" t="s">
        <v>4152</v>
      </c>
      <c r="J935" s="148" t="s">
        <v>4153</v>
      </c>
      <c r="K935" s="167" t="s">
        <v>352</v>
      </c>
      <c r="L935" s="164" t="s">
        <v>637</v>
      </c>
      <c r="M935" s="164" t="s">
        <v>638</v>
      </c>
      <c r="N935" s="165">
        <v>150</v>
      </c>
      <c r="O935" s="169">
        <v>150</v>
      </c>
      <c r="P935" s="149"/>
      <c r="Q935" s="171">
        <v>100</v>
      </c>
      <c r="R935" s="207"/>
    </row>
    <row r="936" spans="1:18" s="145" customFormat="1" ht="30" customHeight="1" x14ac:dyDescent="0.3">
      <c r="A936" s="164">
        <f t="shared" si="15"/>
        <v>931</v>
      </c>
      <c r="B936" s="164" t="s">
        <v>3986</v>
      </c>
      <c r="C936" s="164" t="s">
        <v>4134</v>
      </c>
      <c r="D936" s="215" t="s">
        <v>4135</v>
      </c>
      <c r="E936" s="215" t="s">
        <v>4136</v>
      </c>
      <c r="F936" s="215" t="s">
        <v>28</v>
      </c>
      <c r="G936" s="215" t="s">
        <v>1610</v>
      </c>
      <c r="H936" s="205" t="s">
        <v>4154</v>
      </c>
      <c r="I936" s="215" t="s">
        <v>4155</v>
      </c>
      <c r="J936" s="148" t="s">
        <v>4156</v>
      </c>
      <c r="K936" s="167" t="s">
        <v>352</v>
      </c>
      <c r="L936" s="164" t="s">
        <v>637</v>
      </c>
      <c r="M936" s="164" t="s">
        <v>638</v>
      </c>
      <c r="N936" s="169">
        <v>150</v>
      </c>
      <c r="O936" s="169">
        <v>150</v>
      </c>
      <c r="P936" s="149"/>
      <c r="Q936" s="171">
        <v>100</v>
      </c>
      <c r="R936" s="207"/>
    </row>
    <row r="937" spans="1:18" s="145" customFormat="1" ht="30" customHeight="1" x14ac:dyDescent="0.3">
      <c r="A937" s="164">
        <f t="shared" si="15"/>
        <v>932</v>
      </c>
      <c r="B937" s="164" t="s">
        <v>3986</v>
      </c>
      <c r="C937" s="164" t="s">
        <v>4134</v>
      </c>
      <c r="D937" s="215" t="s">
        <v>4135</v>
      </c>
      <c r="E937" s="215" t="s">
        <v>4136</v>
      </c>
      <c r="F937" s="215" t="s">
        <v>28</v>
      </c>
      <c r="G937" s="215" t="s">
        <v>260</v>
      </c>
      <c r="H937" s="205" t="s">
        <v>4157</v>
      </c>
      <c r="I937" s="215" t="s">
        <v>4158</v>
      </c>
      <c r="J937" s="148" t="s">
        <v>4159</v>
      </c>
      <c r="K937" s="167" t="s">
        <v>352</v>
      </c>
      <c r="L937" s="164" t="s">
        <v>637</v>
      </c>
      <c r="M937" s="164" t="s">
        <v>638</v>
      </c>
      <c r="N937" s="165">
        <v>150</v>
      </c>
      <c r="O937" s="169">
        <v>150</v>
      </c>
      <c r="P937" s="149"/>
      <c r="Q937" s="171">
        <v>100</v>
      </c>
      <c r="R937" s="207"/>
    </row>
    <row r="938" spans="1:18" s="145" customFormat="1" ht="30" customHeight="1" x14ac:dyDescent="0.3">
      <c r="A938" s="164">
        <f t="shared" si="15"/>
        <v>933</v>
      </c>
      <c r="B938" s="164" t="s">
        <v>3986</v>
      </c>
      <c r="C938" s="164" t="s">
        <v>4134</v>
      </c>
      <c r="D938" s="215" t="s">
        <v>4135</v>
      </c>
      <c r="E938" s="215" t="s">
        <v>4136</v>
      </c>
      <c r="F938" s="215" t="s">
        <v>28</v>
      </c>
      <c r="G938" s="215" t="s">
        <v>1604</v>
      </c>
      <c r="H938" s="205" t="s">
        <v>4160</v>
      </c>
      <c r="I938" s="215" t="s">
        <v>4161</v>
      </c>
      <c r="J938" s="215" t="s">
        <v>4160</v>
      </c>
      <c r="K938" s="167" t="s">
        <v>352</v>
      </c>
      <c r="L938" s="164" t="s">
        <v>637</v>
      </c>
      <c r="M938" s="164" t="s">
        <v>638</v>
      </c>
      <c r="N938" s="169">
        <v>150</v>
      </c>
      <c r="O938" s="169">
        <v>150</v>
      </c>
      <c r="P938" s="149"/>
      <c r="Q938" s="171">
        <v>100</v>
      </c>
      <c r="R938" s="207"/>
    </row>
    <row r="939" spans="1:18" s="145" customFormat="1" ht="30" customHeight="1" x14ac:dyDescent="0.3">
      <c r="A939" s="164">
        <f t="shared" si="15"/>
        <v>934</v>
      </c>
      <c r="B939" s="164" t="s">
        <v>3986</v>
      </c>
      <c r="C939" s="164" t="s">
        <v>4134</v>
      </c>
      <c r="D939" s="215" t="s">
        <v>4135</v>
      </c>
      <c r="E939" s="215" t="s">
        <v>4136</v>
      </c>
      <c r="F939" s="215" t="s">
        <v>28</v>
      </c>
      <c r="G939" s="215" t="s">
        <v>687</v>
      </c>
      <c r="H939" s="205" t="s">
        <v>4162</v>
      </c>
      <c r="I939" s="215" t="s">
        <v>4093</v>
      </c>
      <c r="J939" s="148" t="s">
        <v>4163</v>
      </c>
      <c r="K939" s="167" t="s">
        <v>352</v>
      </c>
      <c r="L939" s="164" t="s">
        <v>637</v>
      </c>
      <c r="M939" s="164" t="s">
        <v>638</v>
      </c>
      <c r="N939" s="165">
        <v>150</v>
      </c>
      <c r="O939" s="169">
        <v>150</v>
      </c>
      <c r="P939" s="149"/>
      <c r="Q939" s="171">
        <v>100</v>
      </c>
      <c r="R939" s="207"/>
    </row>
    <row r="940" spans="1:18" s="145" customFormat="1" ht="30" customHeight="1" x14ac:dyDescent="0.3">
      <c r="A940" s="164">
        <f t="shared" si="15"/>
        <v>935</v>
      </c>
      <c r="B940" s="164" t="s">
        <v>3986</v>
      </c>
      <c r="C940" s="164" t="s">
        <v>4134</v>
      </c>
      <c r="D940" s="215" t="s">
        <v>4135</v>
      </c>
      <c r="E940" s="215" t="s">
        <v>4136</v>
      </c>
      <c r="F940" s="215" t="s">
        <v>28</v>
      </c>
      <c r="G940" s="215" t="s">
        <v>260</v>
      </c>
      <c r="H940" s="205" t="s">
        <v>4164</v>
      </c>
      <c r="I940" s="215" t="s">
        <v>4165</v>
      </c>
      <c r="J940" s="148" t="s">
        <v>4166</v>
      </c>
      <c r="K940" s="167" t="s">
        <v>352</v>
      </c>
      <c r="L940" s="164" t="s">
        <v>637</v>
      </c>
      <c r="M940" s="164" t="s">
        <v>638</v>
      </c>
      <c r="N940" s="169">
        <v>150</v>
      </c>
      <c r="O940" s="169">
        <v>150</v>
      </c>
      <c r="P940" s="149"/>
      <c r="Q940" s="171">
        <v>100</v>
      </c>
      <c r="R940" s="207"/>
    </row>
    <row r="941" spans="1:18" s="145" customFormat="1" ht="30" customHeight="1" x14ac:dyDescent="0.3">
      <c r="A941" s="164">
        <f t="shared" si="15"/>
        <v>936</v>
      </c>
      <c r="B941" s="164" t="s">
        <v>3986</v>
      </c>
      <c r="C941" s="164" t="s">
        <v>4134</v>
      </c>
      <c r="D941" s="215" t="s">
        <v>4135</v>
      </c>
      <c r="E941" s="215" t="s">
        <v>4136</v>
      </c>
      <c r="F941" s="215" t="s">
        <v>28</v>
      </c>
      <c r="G941" s="215" t="s">
        <v>93</v>
      </c>
      <c r="H941" s="205" t="s">
        <v>4167</v>
      </c>
      <c r="I941" s="215" t="s">
        <v>4165</v>
      </c>
      <c r="J941" s="148" t="s">
        <v>4168</v>
      </c>
      <c r="K941" s="167" t="s">
        <v>352</v>
      </c>
      <c r="L941" s="164" t="s">
        <v>637</v>
      </c>
      <c r="M941" s="164" t="s">
        <v>638</v>
      </c>
      <c r="N941" s="165">
        <v>150</v>
      </c>
      <c r="O941" s="169">
        <v>150</v>
      </c>
      <c r="P941" s="149"/>
      <c r="Q941" s="171">
        <v>100</v>
      </c>
      <c r="R941" s="207"/>
    </row>
    <row r="942" spans="1:18" s="145" customFormat="1" ht="30" customHeight="1" x14ac:dyDescent="0.3">
      <c r="A942" s="164">
        <f t="shared" si="15"/>
        <v>937</v>
      </c>
      <c r="B942" s="164" t="s">
        <v>3986</v>
      </c>
      <c r="C942" s="164" t="s">
        <v>4134</v>
      </c>
      <c r="D942" s="215" t="s">
        <v>4135</v>
      </c>
      <c r="E942" s="215" t="s">
        <v>4136</v>
      </c>
      <c r="F942" s="215" t="s">
        <v>28</v>
      </c>
      <c r="G942" s="215" t="s">
        <v>260</v>
      </c>
      <c r="H942" s="205" t="s">
        <v>4169</v>
      </c>
      <c r="I942" s="215" t="s">
        <v>4170</v>
      </c>
      <c r="J942" s="148" t="s">
        <v>4166</v>
      </c>
      <c r="K942" s="167" t="s">
        <v>352</v>
      </c>
      <c r="L942" s="164" t="s">
        <v>637</v>
      </c>
      <c r="M942" s="164" t="s">
        <v>638</v>
      </c>
      <c r="N942" s="169">
        <v>150</v>
      </c>
      <c r="O942" s="169">
        <v>150</v>
      </c>
      <c r="P942" s="149"/>
      <c r="Q942" s="171">
        <v>100</v>
      </c>
      <c r="R942" s="207"/>
    </row>
    <row r="943" spans="1:18" s="145" customFormat="1" ht="30" customHeight="1" x14ac:dyDescent="0.3">
      <c r="A943" s="164">
        <f t="shared" si="15"/>
        <v>938</v>
      </c>
      <c r="B943" s="164" t="s">
        <v>3986</v>
      </c>
      <c r="C943" s="164" t="s">
        <v>4134</v>
      </c>
      <c r="D943" s="215" t="s">
        <v>4135</v>
      </c>
      <c r="E943" s="215" t="s">
        <v>4136</v>
      </c>
      <c r="F943" s="215" t="s">
        <v>28</v>
      </c>
      <c r="G943" s="215" t="s">
        <v>260</v>
      </c>
      <c r="H943" s="205" t="s">
        <v>4171</v>
      </c>
      <c r="I943" s="215" t="s">
        <v>4172</v>
      </c>
      <c r="J943" s="148" t="s">
        <v>4173</v>
      </c>
      <c r="K943" s="167" t="s">
        <v>352</v>
      </c>
      <c r="L943" s="164" t="s">
        <v>637</v>
      </c>
      <c r="M943" s="164" t="s">
        <v>638</v>
      </c>
      <c r="N943" s="165">
        <v>150</v>
      </c>
      <c r="O943" s="169">
        <v>150</v>
      </c>
      <c r="P943" s="149"/>
      <c r="Q943" s="171">
        <v>100</v>
      </c>
      <c r="R943" s="207"/>
    </row>
    <row r="944" spans="1:18" s="145" customFormat="1" ht="30" customHeight="1" x14ac:dyDescent="0.3">
      <c r="A944" s="164">
        <f t="shared" si="15"/>
        <v>939</v>
      </c>
      <c r="B944" s="164" t="s">
        <v>3986</v>
      </c>
      <c r="C944" s="164" t="s">
        <v>4134</v>
      </c>
      <c r="D944" s="215" t="s">
        <v>4135</v>
      </c>
      <c r="E944" s="215" t="s">
        <v>4136</v>
      </c>
      <c r="F944" s="215" t="s">
        <v>28</v>
      </c>
      <c r="G944" s="215" t="s">
        <v>4174</v>
      </c>
      <c r="H944" s="205" t="s">
        <v>4175</v>
      </c>
      <c r="I944" s="215" t="s">
        <v>4020</v>
      </c>
      <c r="J944" s="148" t="s">
        <v>4176</v>
      </c>
      <c r="K944" s="167" t="s">
        <v>352</v>
      </c>
      <c r="L944" s="164" t="s">
        <v>637</v>
      </c>
      <c r="M944" s="164" t="s">
        <v>638</v>
      </c>
      <c r="N944" s="169">
        <v>150</v>
      </c>
      <c r="O944" s="169">
        <v>150</v>
      </c>
      <c r="P944" s="149"/>
      <c r="Q944" s="171">
        <v>100</v>
      </c>
      <c r="R944" s="207"/>
    </row>
    <row r="945" spans="1:18" s="145" customFormat="1" ht="30" customHeight="1" x14ac:dyDescent="0.3">
      <c r="A945" s="164">
        <f t="shared" si="15"/>
        <v>940</v>
      </c>
      <c r="B945" s="164" t="s">
        <v>3986</v>
      </c>
      <c r="C945" s="164" t="s">
        <v>4134</v>
      </c>
      <c r="D945" s="215" t="s">
        <v>4135</v>
      </c>
      <c r="E945" s="215" t="s">
        <v>4136</v>
      </c>
      <c r="F945" s="215" t="s">
        <v>28</v>
      </c>
      <c r="G945" s="215" t="s">
        <v>1604</v>
      </c>
      <c r="H945" s="205" t="s">
        <v>4177</v>
      </c>
      <c r="I945" s="215" t="s">
        <v>4178</v>
      </c>
      <c r="J945" s="148" t="s">
        <v>4179</v>
      </c>
      <c r="K945" s="167" t="s">
        <v>352</v>
      </c>
      <c r="L945" s="164" t="s">
        <v>637</v>
      </c>
      <c r="M945" s="164" t="s">
        <v>638</v>
      </c>
      <c r="N945" s="169">
        <v>150</v>
      </c>
      <c r="O945" s="169">
        <v>150</v>
      </c>
      <c r="P945" s="149"/>
      <c r="Q945" s="171">
        <v>100</v>
      </c>
      <c r="R945" s="207"/>
    </row>
    <row r="946" spans="1:18" s="145" customFormat="1" ht="30" customHeight="1" x14ac:dyDescent="0.3">
      <c r="A946" s="164">
        <f t="shared" si="15"/>
        <v>941</v>
      </c>
      <c r="B946" s="164" t="s">
        <v>3986</v>
      </c>
      <c r="C946" s="164" t="s">
        <v>4134</v>
      </c>
      <c r="D946" s="215" t="s">
        <v>4180</v>
      </c>
      <c r="E946" s="215" t="s">
        <v>4181</v>
      </c>
      <c r="F946" s="215" t="s">
        <v>28</v>
      </c>
      <c r="G946" s="164" t="s">
        <v>908</v>
      </c>
      <c r="H946" s="206" t="s">
        <v>4182</v>
      </c>
      <c r="I946" s="164" t="s">
        <v>4183</v>
      </c>
      <c r="J946" s="167" t="s">
        <v>4184</v>
      </c>
      <c r="K946" s="167" t="s">
        <v>42</v>
      </c>
      <c r="L946" s="164" t="s">
        <v>33</v>
      </c>
      <c r="M946" s="164" t="s">
        <v>638</v>
      </c>
      <c r="N946" s="169">
        <v>588</v>
      </c>
      <c r="O946" s="169">
        <v>588</v>
      </c>
      <c r="P946" s="149"/>
      <c r="Q946" s="171">
        <v>100</v>
      </c>
      <c r="R946" s="207"/>
    </row>
    <row r="947" spans="1:18" s="145" customFormat="1" ht="30" customHeight="1" x14ac:dyDescent="0.3">
      <c r="A947" s="164">
        <f t="shared" si="15"/>
        <v>942</v>
      </c>
      <c r="B947" s="215" t="s">
        <v>3986</v>
      </c>
      <c r="C947" s="215" t="s">
        <v>208</v>
      </c>
      <c r="D947" s="215" t="s">
        <v>4185</v>
      </c>
      <c r="E947" s="215" t="s">
        <v>4186</v>
      </c>
      <c r="F947" s="215" t="s">
        <v>28</v>
      </c>
      <c r="G947" s="215" t="s">
        <v>4187</v>
      </c>
      <c r="H947" s="205" t="s">
        <v>4188</v>
      </c>
      <c r="I947" s="215" t="s">
        <v>4189</v>
      </c>
      <c r="J947" s="148" t="s">
        <v>4190</v>
      </c>
      <c r="K947" s="215" t="s">
        <v>277</v>
      </c>
      <c r="L947" s="215" t="s">
        <v>625</v>
      </c>
      <c r="M947" s="215" t="s">
        <v>638</v>
      </c>
      <c r="N947" s="165">
        <v>180</v>
      </c>
      <c r="O947" s="165">
        <v>180</v>
      </c>
      <c r="P947" s="149"/>
      <c r="Q947" s="149">
        <v>100</v>
      </c>
      <c r="R947" s="207"/>
    </row>
    <row r="948" spans="1:18" s="145" customFormat="1" ht="30" customHeight="1" x14ac:dyDescent="0.3">
      <c r="A948" s="164">
        <f t="shared" si="15"/>
        <v>943</v>
      </c>
      <c r="B948" s="215" t="s">
        <v>3986</v>
      </c>
      <c r="C948" s="215" t="s">
        <v>208</v>
      </c>
      <c r="D948" s="215" t="s">
        <v>4185</v>
      </c>
      <c r="E948" s="215" t="s">
        <v>4186</v>
      </c>
      <c r="F948" s="215" t="s">
        <v>28</v>
      </c>
      <c r="G948" s="215" t="s">
        <v>4187</v>
      </c>
      <c r="H948" s="205" t="s">
        <v>4191</v>
      </c>
      <c r="I948" s="215" t="s">
        <v>4192</v>
      </c>
      <c r="J948" s="148" t="s">
        <v>4193</v>
      </c>
      <c r="K948" s="215" t="s">
        <v>326</v>
      </c>
      <c r="L948" s="215" t="s">
        <v>776</v>
      </c>
      <c r="M948" s="215" t="s">
        <v>7036</v>
      </c>
      <c r="N948" s="165">
        <v>3685</v>
      </c>
      <c r="O948" s="165">
        <v>3685</v>
      </c>
      <c r="P948" s="149"/>
      <c r="Q948" s="149">
        <v>100</v>
      </c>
      <c r="R948" s="207"/>
    </row>
    <row r="949" spans="1:18" s="145" customFormat="1" ht="30" customHeight="1" x14ac:dyDescent="0.3">
      <c r="A949" s="164">
        <f t="shared" si="15"/>
        <v>944</v>
      </c>
      <c r="B949" s="164" t="s">
        <v>4010</v>
      </c>
      <c r="C949" s="164" t="s">
        <v>3521</v>
      </c>
      <c r="D949" s="164" t="s">
        <v>2742</v>
      </c>
      <c r="E949" s="164" t="s">
        <v>4194</v>
      </c>
      <c r="F949" s="164" t="s">
        <v>37</v>
      </c>
      <c r="G949" s="164" t="s">
        <v>1370</v>
      </c>
      <c r="H949" s="206" t="s">
        <v>4195</v>
      </c>
      <c r="I949" s="164" t="s">
        <v>4196</v>
      </c>
      <c r="J949" s="167" t="s">
        <v>4197</v>
      </c>
      <c r="K949" s="167" t="s">
        <v>344</v>
      </c>
      <c r="L949" s="164" t="s">
        <v>734</v>
      </c>
      <c r="M949" s="164" t="s">
        <v>726</v>
      </c>
      <c r="N949" s="169">
        <v>5000</v>
      </c>
      <c r="O949" s="169">
        <v>3571</v>
      </c>
      <c r="P949" s="171"/>
      <c r="Q949" s="171">
        <v>50</v>
      </c>
      <c r="R949" s="164"/>
    </row>
    <row r="950" spans="1:18" s="145" customFormat="1" ht="30" customHeight="1" x14ac:dyDescent="0.3">
      <c r="A950" s="164">
        <f t="shared" si="15"/>
        <v>945</v>
      </c>
      <c r="B950" s="164" t="s">
        <v>4010</v>
      </c>
      <c r="C950" s="215" t="s">
        <v>3521</v>
      </c>
      <c r="D950" s="164" t="s">
        <v>2742</v>
      </c>
      <c r="E950" s="215" t="s">
        <v>4194</v>
      </c>
      <c r="F950" s="215" t="s">
        <v>312</v>
      </c>
      <c r="G950" s="215" t="s">
        <v>1370</v>
      </c>
      <c r="H950" s="205" t="s">
        <v>4198</v>
      </c>
      <c r="I950" s="164" t="s">
        <v>4199</v>
      </c>
      <c r="J950" s="151" t="s">
        <v>4200</v>
      </c>
      <c r="K950" s="151" t="s">
        <v>1479</v>
      </c>
      <c r="L950" s="215" t="s">
        <v>1117</v>
      </c>
      <c r="M950" s="215" t="s">
        <v>33</v>
      </c>
      <c r="N950" s="165">
        <v>3000</v>
      </c>
      <c r="O950" s="165">
        <v>3000</v>
      </c>
      <c r="P950" s="149"/>
      <c r="Q950" s="149">
        <v>100</v>
      </c>
      <c r="R950" s="215"/>
    </row>
    <row r="951" spans="1:18" s="145" customFormat="1" ht="30" customHeight="1" x14ac:dyDescent="0.3">
      <c r="A951" s="164">
        <f t="shared" si="15"/>
        <v>946</v>
      </c>
      <c r="B951" s="164" t="s">
        <v>4010</v>
      </c>
      <c r="C951" s="215" t="s">
        <v>3521</v>
      </c>
      <c r="D951" s="164" t="s">
        <v>2742</v>
      </c>
      <c r="E951" s="215" t="s">
        <v>4194</v>
      </c>
      <c r="F951" s="215" t="s">
        <v>312</v>
      </c>
      <c r="G951" s="215" t="s">
        <v>1370</v>
      </c>
      <c r="H951" s="205" t="s">
        <v>4201</v>
      </c>
      <c r="I951" s="215" t="s">
        <v>4202</v>
      </c>
      <c r="J951" s="215" t="s">
        <v>4203</v>
      </c>
      <c r="K951" s="215" t="s">
        <v>264</v>
      </c>
      <c r="L951" s="215" t="s">
        <v>137</v>
      </c>
      <c r="M951" s="215" t="s">
        <v>638</v>
      </c>
      <c r="N951" s="165">
        <v>800</v>
      </c>
      <c r="O951" s="165">
        <v>800</v>
      </c>
      <c r="P951" s="149"/>
      <c r="Q951" s="149">
        <v>100</v>
      </c>
      <c r="R951" s="215"/>
    </row>
    <row r="952" spans="1:18" s="145" customFormat="1" ht="30" customHeight="1" x14ac:dyDescent="0.3">
      <c r="A952" s="164">
        <f t="shared" si="15"/>
        <v>947</v>
      </c>
      <c r="B952" s="215" t="s">
        <v>4010</v>
      </c>
      <c r="C952" s="215" t="s">
        <v>3521</v>
      </c>
      <c r="D952" s="164" t="s">
        <v>2742</v>
      </c>
      <c r="E952" s="215" t="s">
        <v>4194</v>
      </c>
      <c r="F952" s="215" t="s">
        <v>312</v>
      </c>
      <c r="G952" s="215" t="s">
        <v>1370</v>
      </c>
      <c r="H952" s="205" t="s">
        <v>4204</v>
      </c>
      <c r="I952" s="215" t="s">
        <v>4205</v>
      </c>
      <c r="J952" s="215" t="s">
        <v>4206</v>
      </c>
      <c r="K952" s="215" t="s">
        <v>264</v>
      </c>
      <c r="L952" s="215" t="s">
        <v>137</v>
      </c>
      <c r="M952" s="215" t="s">
        <v>638</v>
      </c>
      <c r="N952" s="165">
        <v>400</v>
      </c>
      <c r="O952" s="165">
        <v>400</v>
      </c>
      <c r="P952" s="149"/>
      <c r="Q952" s="149">
        <v>100</v>
      </c>
      <c r="R952" s="215"/>
    </row>
    <row r="953" spans="1:18" s="145" customFormat="1" ht="30" customHeight="1" x14ac:dyDescent="0.3">
      <c r="A953" s="164">
        <f t="shared" si="15"/>
        <v>948</v>
      </c>
      <c r="B953" s="164" t="s">
        <v>3986</v>
      </c>
      <c r="C953" s="164" t="s">
        <v>1709</v>
      </c>
      <c r="D953" s="164" t="s">
        <v>4207</v>
      </c>
      <c r="E953" s="164" t="s">
        <v>4208</v>
      </c>
      <c r="F953" s="164" t="s">
        <v>28</v>
      </c>
      <c r="G953" s="164" t="s">
        <v>1047</v>
      </c>
      <c r="H953" s="206" t="s">
        <v>4209</v>
      </c>
      <c r="I953" s="167" t="s">
        <v>4210</v>
      </c>
      <c r="J953" s="167" t="s">
        <v>4211</v>
      </c>
      <c r="K953" s="167" t="s">
        <v>1217</v>
      </c>
      <c r="L953" s="164" t="s">
        <v>868</v>
      </c>
      <c r="M953" s="164" t="s">
        <v>7037</v>
      </c>
      <c r="N953" s="169">
        <v>22887</v>
      </c>
      <c r="O953" s="169">
        <v>5000</v>
      </c>
      <c r="P953" s="171"/>
      <c r="Q953" s="171">
        <v>30</v>
      </c>
      <c r="R953" s="164"/>
    </row>
    <row r="954" spans="1:18" s="145" customFormat="1" ht="30" customHeight="1" x14ac:dyDescent="0.3">
      <c r="A954" s="164">
        <f t="shared" si="15"/>
        <v>949</v>
      </c>
      <c r="B954" s="164" t="s">
        <v>3986</v>
      </c>
      <c r="C954" s="164" t="s">
        <v>1709</v>
      </c>
      <c r="D954" s="164" t="s">
        <v>4207</v>
      </c>
      <c r="E954" s="164" t="s">
        <v>4208</v>
      </c>
      <c r="F954" s="215" t="s">
        <v>28</v>
      </c>
      <c r="G954" s="215" t="s">
        <v>1047</v>
      </c>
      <c r="H954" s="205" t="s">
        <v>4212</v>
      </c>
      <c r="I954" s="167" t="s">
        <v>4213</v>
      </c>
      <c r="J954" s="151" t="s">
        <v>4214</v>
      </c>
      <c r="K954" s="151" t="s">
        <v>1217</v>
      </c>
      <c r="L954" s="164" t="s">
        <v>868</v>
      </c>
      <c r="M954" s="164" t="s">
        <v>7037</v>
      </c>
      <c r="N954" s="165">
        <v>23957</v>
      </c>
      <c r="O954" s="165">
        <v>3895</v>
      </c>
      <c r="P954" s="149"/>
      <c r="Q954" s="149">
        <v>30</v>
      </c>
      <c r="R954" s="215"/>
    </row>
    <row r="955" spans="1:18" s="145" customFormat="1" ht="30" customHeight="1" x14ac:dyDescent="0.3">
      <c r="A955" s="164">
        <f t="shared" si="15"/>
        <v>950</v>
      </c>
      <c r="B955" s="164" t="s">
        <v>3986</v>
      </c>
      <c r="C955" s="164" t="s">
        <v>1709</v>
      </c>
      <c r="D955" s="164" t="s">
        <v>4207</v>
      </c>
      <c r="E955" s="164" t="s">
        <v>4208</v>
      </c>
      <c r="F955" s="215" t="s">
        <v>37</v>
      </c>
      <c r="G955" s="215" t="s">
        <v>1047</v>
      </c>
      <c r="H955" s="205" t="s">
        <v>4215</v>
      </c>
      <c r="I955" s="167" t="s">
        <v>4216</v>
      </c>
      <c r="J955" s="151" t="s">
        <v>4217</v>
      </c>
      <c r="K955" s="151" t="s">
        <v>1217</v>
      </c>
      <c r="L955" s="215" t="s">
        <v>868</v>
      </c>
      <c r="M955" s="215" t="s">
        <v>7037</v>
      </c>
      <c r="N955" s="165">
        <v>31552</v>
      </c>
      <c r="O955" s="165">
        <v>7776</v>
      </c>
      <c r="P955" s="149">
        <v>75</v>
      </c>
      <c r="Q955" s="149">
        <v>100</v>
      </c>
      <c r="R955" s="215"/>
    </row>
    <row r="956" spans="1:18" s="145" customFormat="1" ht="30" customHeight="1" x14ac:dyDescent="0.3">
      <c r="A956" s="164">
        <f t="shared" si="15"/>
        <v>951</v>
      </c>
      <c r="B956" s="164" t="s">
        <v>3986</v>
      </c>
      <c r="C956" s="164" t="s">
        <v>1709</v>
      </c>
      <c r="D956" s="164" t="s">
        <v>4207</v>
      </c>
      <c r="E956" s="164" t="s">
        <v>4208</v>
      </c>
      <c r="F956" s="215" t="s">
        <v>37</v>
      </c>
      <c r="G956" s="215" t="s">
        <v>1047</v>
      </c>
      <c r="H956" s="205" t="s">
        <v>4219</v>
      </c>
      <c r="I956" s="167" t="s">
        <v>4213</v>
      </c>
      <c r="J956" s="148" t="s">
        <v>4220</v>
      </c>
      <c r="K956" s="215" t="s">
        <v>1217</v>
      </c>
      <c r="L956" s="215" t="s">
        <v>4218</v>
      </c>
      <c r="M956" s="215" t="s">
        <v>2796</v>
      </c>
      <c r="N956" s="165">
        <v>16563</v>
      </c>
      <c r="O956" s="165">
        <v>700</v>
      </c>
      <c r="P956" s="149"/>
      <c r="Q956" s="149">
        <v>10</v>
      </c>
      <c r="R956" s="207"/>
    </row>
    <row r="957" spans="1:18" s="145" customFormat="1" ht="30" customHeight="1" x14ac:dyDescent="0.3">
      <c r="A957" s="164">
        <f t="shared" si="15"/>
        <v>952</v>
      </c>
      <c r="B957" s="164" t="s">
        <v>3986</v>
      </c>
      <c r="C957" s="164" t="s">
        <v>1709</v>
      </c>
      <c r="D957" s="215" t="s">
        <v>4221</v>
      </c>
      <c r="E957" s="164" t="s">
        <v>4222</v>
      </c>
      <c r="F957" s="215" t="s">
        <v>37</v>
      </c>
      <c r="G957" s="215" t="s">
        <v>1047</v>
      </c>
      <c r="H957" s="205" t="s">
        <v>4223</v>
      </c>
      <c r="I957" s="213" t="s">
        <v>4224</v>
      </c>
      <c r="J957" s="148" t="s">
        <v>4225</v>
      </c>
      <c r="K957" s="215" t="s">
        <v>1217</v>
      </c>
      <c r="L957" s="215" t="s">
        <v>1614</v>
      </c>
      <c r="M957" s="215" t="s">
        <v>7038</v>
      </c>
      <c r="N957" s="165">
        <v>12084</v>
      </c>
      <c r="O957" s="165">
        <v>750</v>
      </c>
      <c r="P957" s="149"/>
      <c r="Q957" s="149">
        <v>15</v>
      </c>
      <c r="R957" s="207"/>
    </row>
    <row r="958" spans="1:18" s="145" customFormat="1" ht="30" customHeight="1" x14ac:dyDescent="0.3">
      <c r="A958" s="164">
        <f t="shared" si="15"/>
        <v>953</v>
      </c>
      <c r="B958" s="164" t="s">
        <v>3986</v>
      </c>
      <c r="C958" s="164" t="s">
        <v>1709</v>
      </c>
      <c r="D958" s="215" t="s">
        <v>4221</v>
      </c>
      <c r="E958" s="164" t="s">
        <v>4222</v>
      </c>
      <c r="F958" s="215" t="s">
        <v>37</v>
      </c>
      <c r="G958" s="215" t="s">
        <v>1047</v>
      </c>
      <c r="H958" s="205" t="s">
        <v>4226</v>
      </c>
      <c r="I958" s="213" t="s">
        <v>4227</v>
      </c>
      <c r="J958" s="148" t="s">
        <v>4228</v>
      </c>
      <c r="K958" s="215" t="s">
        <v>1217</v>
      </c>
      <c r="L958" s="215" t="s">
        <v>1614</v>
      </c>
      <c r="M958" s="215" t="s">
        <v>3699</v>
      </c>
      <c r="N958" s="165">
        <v>21488</v>
      </c>
      <c r="O958" s="165">
        <v>3175</v>
      </c>
      <c r="P958" s="149"/>
      <c r="Q958" s="149">
        <v>15</v>
      </c>
      <c r="R958" s="207"/>
    </row>
    <row r="959" spans="1:18" s="145" customFormat="1" ht="30" customHeight="1" x14ac:dyDescent="0.3">
      <c r="A959" s="164">
        <f t="shared" si="15"/>
        <v>954</v>
      </c>
      <c r="B959" s="164" t="s">
        <v>4010</v>
      </c>
      <c r="C959" s="164" t="s">
        <v>3521</v>
      </c>
      <c r="D959" s="164" t="s">
        <v>4229</v>
      </c>
      <c r="E959" s="215" t="s">
        <v>4230</v>
      </c>
      <c r="F959" s="164" t="s">
        <v>196</v>
      </c>
      <c r="G959" s="164" t="s">
        <v>1370</v>
      </c>
      <c r="H959" s="206" t="s">
        <v>4231</v>
      </c>
      <c r="I959" s="164" t="s">
        <v>4232</v>
      </c>
      <c r="J959" s="167" t="s">
        <v>4233</v>
      </c>
      <c r="K959" s="167" t="s">
        <v>264</v>
      </c>
      <c r="L959" s="167" t="s">
        <v>137</v>
      </c>
      <c r="M959" s="167" t="s">
        <v>686</v>
      </c>
      <c r="N959" s="169">
        <v>3357</v>
      </c>
      <c r="O959" s="169">
        <v>582</v>
      </c>
      <c r="P959" s="171">
        <v>60</v>
      </c>
      <c r="Q959" s="171">
        <v>90</v>
      </c>
      <c r="R959" s="164"/>
    </row>
    <row r="960" spans="1:18" s="145" customFormat="1" ht="30" customHeight="1" x14ac:dyDescent="0.3">
      <c r="A960" s="164">
        <f t="shared" si="15"/>
        <v>955</v>
      </c>
      <c r="B960" s="164" t="s">
        <v>3986</v>
      </c>
      <c r="C960" s="164" t="s">
        <v>1709</v>
      </c>
      <c r="D960" s="215" t="s">
        <v>4229</v>
      </c>
      <c r="E960" s="215" t="s">
        <v>4230</v>
      </c>
      <c r="F960" s="215" t="s">
        <v>37</v>
      </c>
      <c r="G960" s="215" t="s">
        <v>1047</v>
      </c>
      <c r="H960" s="205" t="s">
        <v>4234</v>
      </c>
      <c r="I960" s="213" t="s">
        <v>4235</v>
      </c>
      <c r="J960" s="215" t="s">
        <v>4236</v>
      </c>
      <c r="K960" s="215" t="s">
        <v>1217</v>
      </c>
      <c r="L960" s="215" t="s">
        <v>671</v>
      </c>
      <c r="M960" s="215" t="s">
        <v>685</v>
      </c>
      <c r="N960" s="165">
        <v>5628</v>
      </c>
      <c r="O960" s="165">
        <v>1442</v>
      </c>
      <c r="P960" s="149">
        <v>70</v>
      </c>
      <c r="Q960" s="149">
        <v>100</v>
      </c>
      <c r="R960" s="207"/>
    </row>
    <row r="961" spans="1:18" s="145" customFormat="1" ht="30" customHeight="1" x14ac:dyDescent="0.3">
      <c r="A961" s="164">
        <f t="shared" si="15"/>
        <v>956</v>
      </c>
      <c r="B961" s="164" t="s">
        <v>4010</v>
      </c>
      <c r="C961" s="215" t="s">
        <v>3521</v>
      </c>
      <c r="D961" s="215" t="s">
        <v>4229</v>
      </c>
      <c r="E961" s="215" t="s">
        <v>4230</v>
      </c>
      <c r="F961" s="215" t="s">
        <v>196</v>
      </c>
      <c r="G961" s="215" t="s">
        <v>1370</v>
      </c>
      <c r="H961" s="205" t="s">
        <v>4237</v>
      </c>
      <c r="I961" s="215" t="s">
        <v>4238</v>
      </c>
      <c r="J961" s="215" t="s">
        <v>4239</v>
      </c>
      <c r="K961" s="215" t="s">
        <v>1217</v>
      </c>
      <c r="L961" s="215" t="s">
        <v>671</v>
      </c>
      <c r="M961" s="215" t="s">
        <v>709</v>
      </c>
      <c r="N961" s="165">
        <v>6552</v>
      </c>
      <c r="O961" s="165">
        <v>452</v>
      </c>
      <c r="P961" s="149">
        <v>50</v>
      </c>
      <c r="Q961" s="149">
        <v>80</v>
      </c>
      <c r="R961" s="207"/>
    </row>
    <row r="962" spans="1:18" s="145" customFormat="1" ht="30" customHeight="1" x14ac:dyDescent="0.3">
      <c r="A962" s="164">
        <f t="shared" si="15"/>
        <v>957</v>
      </c>
      <c r="B962" s="164" t="s">
        <v>3986</v>
      </c>
      <c r="C962" s="164" t="s">
        <v>1709</v>
      </c>
      <c r="D962" s="215" t="s">
        <v>4229</v>
      </c>
      <c r="E962" s="215" t="s">
        <v>4230</v>
      </c>
      <c r="F962" s="215" t="s">
        <v>37</v>
      </c>
      <c r="G962" s="215" t="s">
        <v>1047</v>
      </c>
      <c r="H962" s="205" t="s">
        <v>4240</v>
      </c>
      <c r="I962" s="213" t="s">
        <v>4241</v>
      </c>
      <c r="J962" s="148" t="s">
        <v>4242</v>
      </c>
      <c r="K962" s="215" t="s">
        <v>1217</v>
      </c>
      <c r="L962" s="215" t="s">
        <v>1614</v>
      </c>
      <c r="M962" s="215" t="s">
        <v>3699</v>
      </c>
      <c r="N962" s="165">
        <v>25369</v>
      </c>
      <c r="O962" s="165">
        <v>3300</v>
      </c>
      <c r="P962" s="149"/>
      <c r="Q962" s="149">
        <v>25</v>
      </c>
      <c r="R962" s="207"/>
    </row>
    <row r="963" spans="1:18" s="153" customFormat="1" ht="30" customHeight="1" x14ac:dyDescent="0.3">
      <c r="A963" s="164">
        <f t="shared" si="15"/>
        <v>958</v>
      </c>
      <c r="B963" s="215" t="s">
        <v>4243</v>
      </c>
      <c r="C963" s="215" t="s">
        <v>4244</v>
      </c>
      <c r="D963" s="215" t="s">
        <v>4245</v>
      </c>
      <c r="E963" s="215" t="s">
        <v>4246</v>
      </c>
      <c r="F963" s="215" t="s">
        <v>28</v>
      </c>
      <c r="G963" s="215" t="s">
        <v>221</v>
      </c>
      <c r="H963" s="215" t="s">
        <v>4247</v>
      </c>
      <c r="I963" s="215" t="s">
        <v>4248</v>
      </c>
      <c r="J963" s="148" t="s">
        <v>4249</v>
      </c>
      <c r="K963" s="147" t="s">
        <v>784</v>
      </c>
      <c r="L963" s="147" t="s">
        <v>784</v>
      </c>
      <c r="M963" s="147">
        <v>2029.12</v>
      </c>
      <c r="N963" s="165" t="s">
        <v>87</v>
      </c>
      <c r="O963" s="165"/>
      <c r="P963" s="149">
        <v>0</v>
      </c>
      <c r="Q963" s="149">
        <v>10</v>
      </c>
      <c r="R963" s="146"/>
    </row>
    <row r="964" spans="1:18" s="153" customFormat="1" ht="30" customHeight="1" x14ac:dyDescent="0.3">
      <c r="A964" s="164">
        <f t="shared" si="15"/>
        <v>959</v>
      </c>
      <c r="B964" s="215" t="s">
        <v>4243</v>
      </c>
      <c r="C964" s="215" t="s">
        <v>4244</v>
      </c>
      <c r="D964" s="215" t="s">
        <v>4245</v>
      </c>
      <c r="E964" s="215" t="s">
        <v>4246</v>
      </c>
      <c r="F964" s="215" t="s">
        <v>28</v>
      </c>
      <c r="G964" s="215" t="s">
        <v>38</v>
      </c>
      <c r="H964" s="215" t="s">
        <v>4250</v>
      </c>
      <c r="I964" s="215" t="s">
        <v>8168</v>
      </c>
      <c r="J964" s="151" t="s">
        <v>4251</v>
      </c>
      <c r="K964" s="147" t="s">
        <v>776</v>
      </c>
      <c r="L964" s="147" t="s">
        <v>776</v>
      </c>
      <c r="M964" s="147" t="s">
        <v>1577</v>
      </c>
      <c r="N964" s="165" t="s">
        <v>87</v>
      </c>
      <c r="O964" s="165"/>
      <c r="P964" s="149">
        <v>0</v>
      </c>
      <c r="Q964" s="149">
        <v>15</v>
      </c>
      <c r="R964" s="146"/>
    </row>
    <row r="965" spans="1:18" s="153" customFormat="1" ht="30" customHeight="1" x14ac:dyDescent="0.3">
      <c r="A965" s="164">
        <f t="shared" si="15"/>
        <v>960</v>
      </c>
      <c r="B965" s="215" t="s">
        <v>4243</v>
      </c>
      <c r="C965" s="215" t="s">
        <v>4244</v>
      </c>
      <c r="D965" s="215" t="s">
        <v>4252</v>
      </c>
      <c r="E965" s="215" t="s">
        <v>4253</v>
      </c>
      <c r="F965" s="215" t="s">
        <v>28</v>
      </c>
      <c r="G965" s="215" t="s">
        <v>4254</v>
      </c>
      <c r="H965" s="215" t="s">
        <v>4255</v>
      </c>
      <c r="I965" s="146" t="s">
        <v>4256</v>
      </c>
      <c r="J965" s="215" t="s">
        <v>4257</v>
      </c>
      <c r="K965" s="147" t="s">
        <v>637</v>
      </c>
      <c r="L965" s="147" t="s">
        <v>637</v>
      </c>
      <c r="M965" s="147" t="s">
        <v>772</v>
      </c>
      <c r="N965" s="165" t="s">
        <v>87</v>
      </c>
      <c r="O965" s="165"/>
      <c r="P965" s="149">
        <v>10</v>
      </c>
      <c r="Q965" s="149">
        <v>50</v>
      </c>
      <c r="R965" s="215"/>
    </row>
    <row r="966" spans="1:18" s="153" customFormat="1" ht="30" customHeight="1" x14ac:dyDescent="0.3">
      <c r="A966" s="164">
        <f t="shared" ref="A966:A1029" si="16">ROW()-5</f>
        <v>961</v>
      </c>
      <c r="B966" s="215" t="s">
        <v>4243</v>
      </c>
      <c r="C966" s="215" t="s">
        <v>4244</v>
      </c>
      <c r="D966" s="215" t="s">
        <v>4252</v>
      </c>
      <c r="E966" s="215" t="s">
        <v>4253</v>
      </c>
      <c r="F966" s="215" t="s">
        <v>28</v>
      </c>
      <c r="G966" s="215" t="s">
        <v>93</v>
      </c>
      <c r="H966" s="215" t="s">
        <v>4258</v>
      </c>
      <c r="I966" s="215" t="s">
        <v>4259</v>
      </c>
      <c r="J966" s="215" t="s">
        <v>4260</v>
      </c>
      <c r="K966" s="147" t="s">
        <v>671</v>
      </c>
      <c r="L966" s="147" t="s">
        <v>671</v>
      </c>
      <c r="M966" s="147" t="s">
        <v>625</v>
      </c>
      <c r="N966" s="165">
        <v>364</v>
      </c>
      <c r="O966" s="165">
        <v>364</v>
      </c>
      <c r="P966" s="149">
        <v>0</v>
      </c>
      <c r="Q966" s="149">
        <v>100</v>
      </c>
      <c r="R966" s="215"/>
    </row>
    <row r="967" spans="1:18" s="153" customFormat="1" ht="30" customHeight="1" x14ac:dyDescent="0.3">
      <c r="A967" s="164">
        <f t="shared" si="16"/>
        <v>962</v>
      </c>
      <c r="B967" s="215" t="s">
        <v>4243</v>
      </c>
      <c r="C967" s="215" t="s">
        <v>4244</v>
      </c>
      <c r="D967" s="215" t="s">
        <v>4261</v>
      </c>
      <c r="E967" s="215" t="s">
        <v>4262</v>
      </c>
      <c r="F967" s="215" t="s">
        <v>28</v>
      </c>
      <c r="G967" s="215" t="s">
        <v>4263</v>
      </c>
      <c r="H967" s="215" t="s">
        <v>4264</v>
      </c>
      <c r="I967" s="215" t="s">
        <v>4265</v>
      </c>
      <c r="J967" s="148" t="s">
        <v>4266</v>
      </c>
      <c r="K967" s="147" t="s">
        <v>1479</v>
      </c>
      <c r="L967" s="147" t="s">
        <v>4267</v>
      </c>
      <c r="M967" s="147" t="s">
        <v>4268</v>
      </c>
      <c r="N967" s="165">
        <v>120</v>
      </c>
      <c r="O967" s="165">
        <v>120</v>
      </c>
      <c r="P967" s="149">
        <v>0</v>
      </c>
      <c r="Q967" s="149">
        <v>100</v>
      </c>
      <c r="R967" s="215"/>
    </row>
    <row r="968" spans="1:18" s="153" customFormat="1" ht="30" customHeight="1" x14ac:dyDescent="0.3">
      <c r="A968" s="164">
        <f t="shared" si="16"/>
        <v>963</v>
      </c>
      <c r="B968" s="146" t="s">
        <v>4243</v>
      </c>
      <c r="C968" s="146" t="s">
        <v>4269</v>
      </c>
      <c r="D968" s="146" t="s">
        <v>4270</v>
      </c>
      <c r="E968" s="146" t="s">
        <v>4271</v>
      </c>
      <c r="F968" s="146" t="s">
        <v>28</v>
      </c>
      <c r="G968" s="146" t="s">
        <v>260</v>
      </c>
      <c r="H968" s="147" t="s">
        <v>4272</v>
      </c>
      <c r="I968" s="147" t="s">
        <v>4273</v>
      </c>
      <c r="J968" s="148" t="s">
        <v>4274</v>
      </c>
      <c r="K968" s="147" t="s">
        <v>1217</v>
      </c>
      <c r="L968" s="147" t="s">
        <v>671</v>
      </c>
      <c r="M968" s="147" t="s">
        <v>4275</v>
      </c>
      <c r="N968" s="165">
        <v>4000</v>
      </c>
      <c r="O968" s="165">
        <v>2000</v>
      </c>
      <c r="P968" s="149">
        <v>3.5</v>
      </c>
      <c r="Q968" s="149">
        <v>100</v>
      </c>
      <c r="R968" s="146"/>
    </row>
    <row r="969" spans="1:18" s="153" customFormat="1" ht="30" customHeight="1" x14ac:dyDescent="0.3">
      <c r="A969" s="164">
        <f t="shared" si="16"/>
        <v>964</v>
      </c>
      <c r="B969" s="215" t="s">
        <v>4243</v>
      </c>
      <c r="C969" s="215" t="s">
        <v>4276</v>
      </c>
      <c r="D969" s="215" t="s">
        <v>4277</v>
      </c>
      <c r="E969" s="215" t="s">
        <v>4278</v>
      </c>
      <c r="F969" s="215" t="s">
        <v>28</v>
      </c>
      <c r="G969" s="215" t="s">
        <v>1274</v>
      </c>
      <c r="H969" s="215" t="s">
        <v>4279</v>
      </c>
      <c r="I969" s="215" t="s">
        <v>4280</v>
      </c>
      <c r="J969" s="151" t="s">
        <v>4281</v>
      </c>
      <c r="K969" s="147" t="s">
        <v>42</v>
      </c>
      <c r="L969" s="147"/>
      <c r="M969" s="147"/>
      <c r="N969" s="165">
        <v>12604</v>
      </c>
      <c r="O969" s="165">
        <v>7428</v>
      </c>
      <c r="P969" s="149">
        <v>0</v>
      </c>
      <c r="Q969" s="149">
        <v>80</v>
      </c>
      <c r="R969" s="215"/>
    </row>
    <row r="970" spans="1:18" s="153" customFormat="1" ht="30" customHeight="1" x14ac:dyDescent="0.3">
      <c r="A970" s="164">
        <f t="shared" si="16"/>
        <v>965</v>
      </c>
      <c r="B970" s="215" t="s">
        <v>4243</v>
      </c>
      <c r="C970" s="215" t="s">
        <v>4276</v>
      </c>
      <c r="D970" s="215" t="s">
        <v>4277</v>
      </c>
      <c r="E970" s="215" t="s">
        <v>4278</v>
      </c>
      <c r="F970" s="215" t="s">
        <v>28</v>
      </c>
      <c r="G970" s="215" t="s">
        <v>1274</v>
      </c>
      <c r="H970" s="215" t="s">
        <v>4282</v>
      </c>
      <c r="I970" s="215" t="s">
        <v>4283</v>
      </c>
      <c r="J970" s="151" t="s">
        <v>4284</v>
      </c>
      <c r="K970" s="147" t="s">
        <v>4285</v>
      </c>
      <c r="L970" s="147" t="s">
        <v>4285</v>
      </c>
      <c r="M970" s="147" t="s">
        <v>4286</v>
      </c>
      <c r="N970" s="165">
        <v>4078</v>
      </c>
      <c r="O970" s="165">
        <v>4078</v>
      </c>
      <c r="P970" s="149">
        <v>0</v>
      </c>
      <c r="Q970" s="149">
        <v>100</v>
      </c>
      <c r="R970" s="215"/>
    </row>
    <row r="971" spans="1:18" s="153" customFormat="1" ht="30" customHeight="1" x14ac:dyDescent="0.3">
      <c r="A971" s="164">
        <f t="shared" si="16"/>
        <v>966</v>
      </c>
      <c r="B971" s="215" t="s">
        <v>4243</v>
      </c>
      <c r="C971" s="215" t="s">
        <v>4276</v>
      </c>
      <c r="D971" s="215" t="s">
        <v>4277</v>
      </c>
      <c r="E971" s="215" t="s">
        <v>4278</v>
      </c>
      <c r="F971" s="215" t="s">
        <v>28</v>
      </c>
      <c r="G971" s="215" t="s">
        <v>1274</v>
      </c>
      <c r="H971" s="215" t="s">
        <v>4287</v>
      </c>
      <c r="I971" s="215" t="s">
        <v>4288</v>
      </c>
      <c r="J971" s="215" t="s">
        <v>4289</v>
      </c>
      <c r="K971" s="147" t="s">
        <v>42</v>
      </c>
      <c r="L971" s="147"/>
      <c r="M971" s="147"/>
      <c r="N971" s="165">
        <v>922</v>
      </c>
      <c r="O971" s="165">
        <v>922</v>
      </c>
      <c r="P971" s="149">
        <v>0</v>
      </c>
      <c r="Q971" s="149">
        <v>100</v>
      </c>
      <c r="R971" s="215"/>
    </row>
    <row r="972" spans="1:18" s="153" customFormat="1" ht="30" customHeight="1" x14ac:dyDescent="0.3">
      <c r="A972" s="164">
        <f t="shared" si="16"/>
        <v>967</v>
      </c>
      <c r="B972" s="215" t="s">
        <v>4243</v>
      </c>
      <c r="C972" s="215" t="s">
        <v>4276</v>
      </c>
      <c r="D972" s="215" t="s">
        <v>4277</v>
      </c>
      <c r="E972" s="215" t="s">
        <v>4290</v>
      </c>
      <c r="F972" s="215" t="s">
        <v>28</v>
      </c>
      <c r="G972" s="215" t="s">
        <v>1274</v>
      </c>
      <c r="H972" s="215" t="s">
        <v>4291</v>
      </c>
      <c r="I972" s="215" t="s">
        <v>4292</v>
      </c>
      <c r="J972" s="215" t="s">
        <v>4293</v>
      </c>
      <c r="K972" s="147" t="s">
        <v>4294</v>
      </c>
      <c r="L972" s="147" t="s">
        <v>4295</v>
      </c>
      <c r="M972" s="147" t="s">
        <v>4296</v>
      </c>
      <c r="N972" s="165">
        <v>1017</v>
      </c>
      <c r="O972" s="165">
        <v>1017</v>
      </c>
      <c r="P972" s="149">
        <v>0</v>
      </c>
      <c r="Q972" s="149">
        <v>100</v>
      </c>
      <c r="R972" s="215"/>
    </row>
    <row r="973" spans="1:18" s="153" customFormat="1" ht="30" customHeight="1" x14ac:dyDescent="0.3">
      <c r="A973" s="164">
        <f t="shared" si="16"/>
        <v>968</v>
      </c>
      <c r="B973" s="215" t="s">
        <v>4243</v>
      </c>
      <c r="C973" s="215" t="s">
        <v>4276</v>
      </c>
      <c r="D973" s="215" t="s">
        <v>4297</v>
      </c>
      <c r="E973" s="215" t="s">
        <v>4298</v>
      </c>
      <c r="F973" s="215" t="s">
        <v>28</v>
      </c>
      <c r="G973" s="215" t="s">
        <v>1047</v>
      </c>
      <c r="H973" s="215" t="s">
        <v>4299</v>
      </c>
      <c r="I973" s="215" t="s">
        <v>4300</v>
      </c>
      <c r="J973" s="151" t="s">
        <v>4301</v>
      </c>
      <c r="K973" s="147" t="s">
        <v>42</v>
      </c>
      <c r="L973" s="147"/>
      <c r="M973" s="147"/>
      <c r="N973" s="165">
        <v>600</v>
      </c>
      <c r="O973" s="165">
        <v>250</v>
      </c>
      <c r="P973" s="149">
        <v>0</v>
      </c>
      <c r="Q973" s="149">
        <v>50</v>
      </c>
      <c r="R973" s="215"/>
    </row>
    <row r="974" spans="1:18" s="153" customFormat="1" ht="30" customHeight="1" x14ac:dyDescent="0.3">
      <c r="A974" s="164">
        <f t="shared" si="16"/>
        <v>969</v>
      </c>
      <c r="B974" s="215" t="s">
        <v>4243</v>
      </c>
      <c r="C974" s="215" t="s">
        <v>4276</v>
      </c>
      <c r="D974" s="215" t="s">
        <v>4297</v>
      </c>
      <c r="E974" s="215" t="s">
        <v>4298</v>
      </c>
      <c r="F974" s="215" t="s">
        <v>28</v>
      </c>
      <c r="G974" s="215" t="s">
        <v>1274</v>
      </c>
      <c r="H974" s="215" t="s">
        <v>4302</v>
      </c>
      <c r="I974" s="215" t="s">
        <v>4303</v>
      </c>
      <c r="J974" s="151" t="s">
        <v>1299</v>
      </c>
      <c r="K974" s="147" t="s">
        <v>42</v>
      </c>
      <c r="L974" s="147"/>
      <c r="M974" s="147"/>
      <c r="N974" s="165">
        <v>100</v>
      </c>
      <c r="O974" s="165">
        <v>100</v>
      </c>
      <c r="P974" s="149">
        <v>0</v>
      </c>
      <c r="Q974" s="149">
        <v>100</v>
      </c>
      <c r="R974" s="215"/>
    </row>
    <row r="975" spans="1:18" s="153" customFormat="1" ht="30" customHeight="1" x14ac:dyDescent="0.3">
      <c r="A975" s="164">
        <f t="shared" si="16"/>
        <v>970</v>
      </c>
      <c r="B975" s="215" t="s">
        <v>4243</v>
      </c>
      <c r="C975" s="215" t="s">
        <v>4276</v>
      </c>
      <c r="D975" s="215" t="s">
        <v>4297</v>
      </c>
      <c r="E975" s="215" t="s">
        <v>4298</v>
      </c>
      <c r="F975" s="215" t="s">
        <v>28</v>
      </c>
      <c r="G975" s="215" t="s">
        <v>1274</v>
      </c>
      <c r="H975" s="215" t="s">
        <v>4304</v>
      </c>
      <c r="I975" s="215" t="s">
        <v>4305</v>
      </c>
      <c r="J975" s="151" t="s">
        <v>1299</v>
      </c>
      <c r="K975" s="147" t="s">
        <v>42</v>
      </c>
      <c r="L975" s="147"/>
      <c r="M975" s="147"/>
      <c r="N975" s="165">
        <v>100</v>
      </c>
      <c r="O975" s="165">
        <v>100</v>
      </c>
      <c r="P975" s="149">
        <v>0</v>
      </c>
      <c r="Q975" s="149">
        <v>100</v>
      </c>
      <c r="R975" s="215"/>
    </row>
    <row r="976" spans="1:18" s="153" customFormat="1" ht="30" customHeight="1" x14ac:dyDescent="0.3">
      <c r="A976" s="164">
        <f t="shared" si="16"/>
        <v>971</v>
      </c>
      <c r="B976" s="215" t="s">
        <v>4243</v>
      </c>
      <c r="C976" s="215" t="s">
        <v>4276</v>
      </c>
      <c r="D976" s="215" t="s">
        <v>4297</v>
      </c>
      <c r="E976" s="215" t="s">
        <v>4298</v>
      </c>
      <c r="F976" s="215" t="s">
        <v>28</v>
      </c>
      <c r="G976" s="215" t="s">
        <v>1274</v>
      </c>
      <c r="H976" s="215" t="s">
        <v>4306</v>
      </c>
      <c r="I976" s="215" t="s">
        <v>4307</v>
      </c>
      <c r="J976" s="151" t="s">
        <v>1299</v>
      </c>
      <c r="K976" s="147" t="s">
        <v>42</v>
      </c>
      <c r="L976" s="147"/>
      <c r="M976" s="147"/>
      <c r="N976" s="165">
        <v>100</v>
      </c>
      <c r="O976" s="165">
        <v>100</v>
      </c>
      <c r="P976" s="149">
        <v>0</v>
      </c>
      <c r="Q976" s="149">
        <v>100</v>
      </c>
      <c r="R976" s="215"/>
    </row>
    <row r="977" spans="1:18" s="153" customFormat="1" ht="30" customHeight="1" x14ac:dyDescent="0.3">
      <c r="A977" s="164">
        <f t="shared" si="16"/>
        <v>972</v>
      </c>
      <c r="B977" s="215" t="s">
        <v>4243</v>
      </c>
      <c r="C977" s="215" t="s">
        <v>4276</v>
      </c>
      <c r="D977" s="215" t="s">
        <v>4297</v>
      </c>
      <c r="E977" s="215" t="s">
        <v>4298</v>
      </c>
      <c r="F977" s="215" t="s">
        <v>28</v>
      </c>
      <c r="G977" s="215" t="s">
        <v>1274</v>
      </c>
      <c r="H977" s="215" t="s">
        <v>4308</v>
      </c>
      <c r="I977" s="215" t="s">
        <v>4309</v>
      </c>
      <c r="J977" s="151" t="s">
        <v>1299</v>
      </c>
      <c r="K977" s="147" t="s">
        <v>42</v>
      </c>
      <c r="L977" s="147"/>
      <c r="M977" s="147"/>
      <c r="N977" s="165">
        <v>100</v>
      </c>
      <c r="O977" s="165">
        <v>100</v>
      </c>
      <c r="P977" s="149">
        <v>0</v>
      </c>
      <c r="Q977" s="149">
        <v>100</v>
      </c>
      <c r="R977" s="215"/>
    </row>
    <row r="978" spans="1:18" s="153" customFormat="1" ht="30" customHeight="1" x14ac:dyDescent="0.3">
      <c r="A978" s="164">
        <f t="shared" si="16"/>
        <v>973</v>
      </c>
      <c r="B978" s="215" t="s">
        <v>4243</v>
      </c>
      <c r="C978" s="215" t="s">
        <v>4276</v>
      </c>
      <c r="D978" s="215" t="s">
        <v>4297</v>
      </c>
      <c r="E978" s="215" t="s">
        <v>4298</v>
      </c>
      <c r="F978" s="215" t="s">
        <v>28</v>
      </c>
      <c r="G978" s="215" t="s">
        <v>1274</v>
      </c>
      <c r="H978" s="215" t="s">
        <v>4310</v>
      </c>
      <c r="I978" s="215" t="s">
        <v>4311</v>
      </c>
      <c r="J978" s="215" t="s">
        <v>4312</v>
      </c>
      <c r="K978" s="147" t="s">
        <v>42</v>
      </c>
      <c r="L978" s="147"/>
      <c r="M978" s="147"/>
      <c r="N978" s="165">
        <v>295</v>
      </c>
      <c r="O978" s="165">
        <v>295</v>
      </c>
      <c r="P978" s="149">
        <v>0</v>
      </c>
      <c r="Q978" s="149">
        <v>100</v>
      </c>
      <c r="R978" s="215"/>
    </row>
    <row r="979" spans="1:18" s="153" customFormat="1" ht="30" customHeight="1" x14ac:dyDescent="0.3">
      <c r="A979" s="164">
        <f t="shared" si="16"/>
        <v>974</v>
      </c>
      <c r="B979" s="215" t="s">
        <v>4243</v>
      </c>
      <c r="C979" s="215" t="s">
        <v>3509</v>
      </c>
      <c r="D979" s="215" t="s">
        <v>4313</v>
      </c>
      <c r="E979" s="215" t="s">
        <v>4314</v>
      </c>
      <c r="F979" s="215" t="s">
        <v>28</v>
      </c>
      <c r="G979" s="215" t="s">
        <v>908</v>
      </c>
      <c r="H979" s="215" t="s">
        <v>4315</v>
      </c>
      <c r="I979" s="215" t="s">
        <v>4316</v>
      </c>
      <c r="J979" s="215" t="s">
        <v>4317</v>
      </c>
      <c r="K979" s="147" t="s">
        <v>4318</v>
      </c>
      <c r="L979" s="147" t="s">
        <v>671</v>
      </c>
      <c r="M979" s="147" t="s">
        <v>625</v>
      </c>
      <c r="N979" s="165">
        <v>103</v>
      </c>
      <c r="O979" s="165">
        <v>103</v>
      </c>
      <c r="P979" s="149"/>
      <c r="Q979" s="149"/>
      <c r="R979" s="215"/>
    </row>
    <row r="980" spans="1:18" s="153" customFormat="1" ht="30" customHeight="1" x14ac:dyDescent="0.3">
      <c r="A980" s="164">
        <f t="shared" si="16"/>
        <v>975</v>
      </c>
      <c r="B980" s="215" t="s">
        <v>4243</v>
      </c>
      <c r="C980" s="215" t="s">
        <v>3509</v>
      </c>
      <c r="D980" s="215" t="s">
        <v>4313</v>
      </c>
      <c r="E980" s="215" t="s">
        <v>4314</v>
      </c>
      <c r="F980" s="215" t="s">
        <v>28</v>
      </c>
      <c r="G980" s="215" t="s">
        <v>908</v>
      </c>
      <c r="H980" s="215" t="s">
        <v>4319</v>
      </c>
      <c r="I980" s="215" t="s">
        <v>4320</v>
      </c>
      <c r="J980" s="215" t="s">
        <v>4321</v>
      </c>
      <c r="K980" s="147" t="s">
        <v>4322</v>
      </c>
      <c r="L980" s="147" t="s">
        <v>776</v>
      </c>
      <c r="M980" s="147" t="s">
        <v>638</v>
      </c>
      <c r="N980" s="165">
        <v>1000</v>
      </c>
      <c r="O980" s="165">
        <v>1000</v>
      </c>
      <c r="P980" s="149"/>
      <c r="Q980" s="149"/>
      <c r="R980" s="215"/>
    </row>
    <row r="981" spans="1:18" s="153" customFormat="1" ht="30" customHeight="1" x14ac:dyDescent="0.3">
      <c r="A981" s="164">
        <f t="shared" si="16"/>
        <v>976</v>
      </c>
      <c r="B981" s="215" t="s">
        <v>4243</v>
      </c>
      <c r="C981" s="215" t="s">
        <v>4323</v>
      </c>
      <c r="D981" s="215" t="s">
        <v>4324</v>
      </c>
      <c r="E981" s="215" t="s">
        <v>4325</v>
      </c>
      <c r="F981" s="215" t="s">
        <v>37</v>
      </c>
      <c r="G981" s="215" t="s">
        <v>661</v>
      </c>
      <c r="H981" s="215" t="s">
        <v>4326</v>
      </c>
      <c r="I981" s="215" t="s">
        <v>4327</v>
      </c>
      <c r="J981" s="148" t="s">
        <v>4328</v>
      </c>
      <c r="K981" s="147" t="s">
        <v>264</v>
      </c>
      <c r="L981" s="147" t="s">
        <v>264</v>
      </c>
      <c r="M981" s="147" t="s">
        <v>4329</v>
      </c>
      <c r="N981" s="165">
        <v>3400</v>
      </c>
      <c r="O981" s="165">
        <v>1340</v>
      </c>
      <c r="P981" s="149">
        <v>30</v>
      </c>
      <c r="Q981" s="149">
        <v>70</v>
      </c>
      <c r="R981" s="215"/>
    </row>
    <row r="982" spans="1:18" s="153" customFormat="1" ht="30" customHeight="1" x14ac:dyDescent="0.3">
      <c r="A982" s="164">
        <f t="shared" si="16"/>
        <v>977</v>
      </c>
      <c r="B982" s="215" t="s">
        <v>4243</v>
      </c>
      <c r="C982" s="215" t="s">
        <v>4323</v>
      </c>
      <c r="D982" s="215" t="s">
        <v>4324</v>
      </c>
      <c r="E982" s="215" t="s">
        <v>4325</v>
      </c>
      <c r="F982" s="215" t="s">
        <v>37</v>
      </c>
      <c r="G982" s="215" t="s">
        <v>661</v>
      </c>
      <c r="H982" s="215" t="s">
        <v>4330</v>
      </c>
      <c r="I982" s="215" t="s">
        <v>4331</v>
      </c>
      <c r="J982" s="151" t="s">
        <v>4332</v>
      </c>
      <c r="K982" s="147" t="s">
        <v>1217</v>
      </c>
      <c r="L982" s="147" t="s">
        <v>1217</v>
      </c>
      <c r="M982" s="147" t="s">
        <v>326</v>
      </c>
      <c r="N982" s="165">
        <v>4819</v>
      </c>
      <c r="O982" s="165">
        <v>2096</v>
      </c>
      <c r="P982" s="149">
        <v>65</v>
      </c>
      <c r="Q982" s="149">
        <v>100</v>
      </c>
      <c r="R982" s="215"/>
    </row>
    <row r="983" spans="1:18" s="153" customFormat="1" ht="30" customHeight="1" x14ac:dyDescent="0.3">
      <c r="A983" s="164">
        <f t="shared" si="16"/>
        <v>978</v>
      </c>
      <c r="B983" s="215" t="s">
        <v>4243</v>
      </c>
      <c r="C983" s="215" t="s">
        <v>4323</v>
      </c>
      <c r="D983" s="215" t="s">
        <v>4333</v>
      </c>
      <c r="E983" s="215" t="s">
        <v>4334</v>
      </c>
      <c r="F983" s="215" t="s">
        <v>28</v>
      </c>
      <c r="G983" s="215" t="s">
        <v>661</v>
      </c>
      <c r="H983" s="215" t="s">
        <v>4335</v>
      </c>
      <c r="I983" s="215" t="s">
        <v>4336</v>
      </c>
      <c r="J983" s="215" t="s">
        <v>4337</v>
      </c>
      <c r="K983" s="147" t="s">
        <v>277</v>
      </c>
      <c r="L983" s="147" t="s">
        <v>277</v>
      </c>
      <c r="M983" s="147" t="s">
        <v>215</v>
      </c>
      <c r="N983" s="165">
        <v>1000</v>
      </c>
      <c r="O983" s="165">
        <v>1000</v>
      </c>
      <c r="P983" s="149">
        <v>0</v>
      </c>
      <c r="Q983" s="149">
        <v>100</v>
      </c>
      <c r="R983" s="215"/>
    </row>
    <row r="984" spans="1:18" s="153" customFormat="1" ht="30" customHeight="1" x14ac:dyDescent="0.3">
      <c r="A984" s="164">
        <f t="shared" si="16"/>
        <v>979</v>
      </c>
      <c r="B984" s="215" t="s">
        <v>4243</v>
      </c>
      <c r="C984" s="215" t="s">
        <v>4323</v>
      </c>
      <c r="D984" s="215" t="s">
        <v>4333</v>
      </c>
      <c r="E984" s="215" t="s">
        <v>4334</v>
      </c>
      <c r="F984" s="215" t="s">
        <v>28</v>
      </c>
      <c r="G984" s="215" t="s">
        <v>661</v>
      </c>
      <c r="H984" s="215" t="s">
        <v>4338</v>
      </c>
      <c r="I984" s="215" t="s">
        <v>4339</v>
      </c>
      <c r="J984" s="215" t="s">
        <v>4340</v>
      </c>
      <c r="K984" s="147" t="s">
        <v>277</v>
      </c>
      <c r="L984" s="147" t="s">
        <v>277</v>
      </c>
      <c r="M984" s="147" t="s">
        <v>215</v>
      </c>
      <c r="N984" s="165">
        <v>420</v>
      </c>
      <c r="O984" s="165">
        <v>420</v>
      </c>
      <c r="P984" s="149">
        <v>0</v>
      </c>
      <c r="Q984" s="149">
        <v>100</v>
      </c>
      <c r="R984" s="215"/>
    </row>
    <row r="985" spans="1:18" s="153" customFormat="1" ht="30" customHeight="1" x14ac:dyDescent="0.3">
      <c r="A985" s="164">
        <f t="shared" si="16"/>
        <v>980</v>
      </c>
      <c r="B985" s="215" t="s">
        <v>4243</v>
      </c>
      <c r="C985" s="215" t="s">
        <v>4323</v>
      </c>
      <c r="D985" s="215" t="s">
        <v>4333</v>
      </c>
      <c r="E985" s="215" t="s">
        <v>4334</v>
      </c>
      <c r="F985" s="215" t="s">
        <v>28</v>
      </c>
      <c r="G985" s="215" t="s">
        <v>661</v>
      </c>
      <c r="H985" s="215" t="s">
        <v>4341</v>
      </c>
      <c r="I985" s="215" t="s">
        <v>4311</v>
      </c>
      <c r="J985" s="215" t="s">
        <v>4342</v>
      </c>
      <c r="K985" s="147" t="s">
        <v>277</v>
      </c>
      <c r="L985" s="147" t="s">
        <v>277</v>
      </c>
      <c r="M985" s="147" t="s">
        <v>4343</v>
      </c>
      <c r="N985" s="165">
        <v>200</v>
      </c>
      <c r="O985" s="165">
        <v>200</v>
      </c>
      <c r="P985" s="149">
        <v>0</v>
      </c>
      <c r="Q985" s="149">
        <v>50</v>
      </c>
      <c r="R985" s="215"/>
    </row>
    <row r="986" spans="1:18" s="153" customFormat="1" x14ac:dyDescent="0.3">
      <c r="A986" s="164">
        <f t="shared" si="16"/>
        <v>981</v>
      </c>
      <c r="B986" s="215" t="s">
        <v>4243</v>
      </c>
      <c r="C986" s="215" t="s">
        <v>3218</v>
      </c>
      <c r="D986" s="215" t="s">
        <v>4344</v>
      </c>
      <c r="E986" s="215" t="s">
        <v>4345</v>
      </c>
      <c r="F986" s="215" t="s">
        <v>28</v>
      </c>
      <c r="G986" s="215" t="s">
        <v>1623</v>
      </c>
      <c r="H986" s="148" t="s">
        <v>4346</v>
      </c>
      <c r="I986" s="148" t="s">
        <v>4347</v>
      </c>
      <c r="J986" s="129" t="s">
        <v>4348</v>
      </c>
      <c r="K986" s="147" t="s">
        <v>277</v>
      </c>
      <c r="L986" s="147" t="s">
        <v>887</v>
      </c>
      <c r="M986" s="147" t="s">
        <v>901</v>
      </c>
      <c r="N986" s="165">
        <v>1300</v>
      </c>
      <c r="O986" s="165">
        <v>150</v>
      </c>
      <c r="P986" s="149" t="s">
        <v>74</v>
      </c>
      <c r="Q986" s="149" t="s">
        <v>74</v>
      </c>
      <c r="R986" s="215" t="s">
        <v>4349</v>
      </c>
    </row>
    <row r="987" spans="1:18" s="153" customFormat="1" x14ac:dyDescent="0.3">
      <c r="A987" s="164">
        <f t="shared" si="16"/>
        <v>982</v>
      </c>
      <c r="B987" s="215" t="s">
        <v>4243</v>
      </c>
      <c r="C987" s="215" t="s">
        <v>3218</v>
      </c>
      <c r="D987" s="215" t="s">
        <v>4344</v>
      </c>
      <c r="E987" s="215" t="s">
        <v>4345</v>
      </c>
      <c r="F987" s="215" t="s">
        <v>28</v>
      </c>
      <c r="G987" s="215" t="s">
        <v>1623</v>
      </c>
      <c r="H987" s="148" t="s">
        <v>4350</v>
      </c>
      <c r="I987" s="148" t="s">
        <v>4351</v>
      </c>
      <c r="J987" s="129" t="s">
        <v>4348</v>
      </c>
      <c r="K987" s="147" t="s">
        <v>277</v>
      </c>
      <c r="L987" s="147" t="s">
        <v>887</v>
      </c>
      <c r="M987" s="147" t="s">
        <v>901</v>
      </c>
      <c r="N987" s="165">
        <v>1200</v>
      </c>
      <c r="O987" s="165">
        <v>150</v>
      </c>
      <c r="P987" s="149" t="s">
        <v>74</v>
      </c>
      <c r="Q987" s="149" t="s">
        <v>74</v>
      </c>
      <c r="R987" s="215" t="s">
        <v>4349</v>
      </c>
    </row>
    <row r="988" spans="1:18" s="153" customFormat="1" x14ac:dyDescent="0.3">
      <c r="A988" s="164">
        <f t="shared" si="16"/>
        <v>983</v>
      </c>
      <c r="B988" s="215" t="s">
        <v>4243</v>
      </c>
      <c r="C988" s="215" t="s">
        <v>3218</v>
      </c>
      <c r="D988" s="215" t="s">
        <v>4344</v>
      </c>
      <c r="E988" s="215" t="s">
        <v>4345</v>
      </c>
      <c r="F988" s="215" t="s">
        <v>28</v>
      </c>
      <c r="G988" s="215" t="s">
        <v>4352</v>
      </c>
      <c r="H988" s="148" t="s">
        <v>4353</v>
      </c>
      <c r="I988" s="148" t="s">
        <v>4354</v>
      </c>
      <c r="J988" s="215" t="s">
        <v>4355</v>
      </c>
      <c r="K988" s="147" t="s">
        <v>317</v>
      </c>
      <c r="L988" s="147" t="s">
        <v>887</v>
      </c>
      <c r="M988" s="147" t="s">
        <v>858</v>
      </c>
      <c r="N988" s="165">
        <v>220</v>
      </c>
      <c r="O988" s="165">
        <v>220</v>
      </c>
      <c r="P988" s="149" t="s">
        <v>74</v>
      </c>
      <c r="Q988" s="149" t="s">
        <v>74</v>
      </c>
      <c r="R988" s="215" t="s">
        <v>4349</v>
      </c>
    </row>
    <row r="989" spans="1:18" s="153" customFormat="1" ht="33" x14ac:dyDescent="0.3">
      <c r="A989" s="164">
        <f t="shared" si="16"/>
        <v>984</v>
      </c>
      <c r="B989" s="215" t="s">
        <v>4243</v>
      </c>
      <c r="C989" s="215" t="s">
        <v>3218</v>
      </c>
      <c r="D989" s="215" t="s">
        <v>4356</v>
      </c>
      <c r="E989" s="215" t="s">
        <v>4357</v>
      </c>
      <c r="F989" s="215" t="s">
        <v>37</v>
      </c>
      <c r="G989" s="215" t="s">
        <v>93</v>
      </c>
      <c r="H989" s="215" t="s">
        <v>4358</v>
      </c>
      <c r="I989" s="215" t="s">
        <v>4359</v>
      </c>
      <c r="J989" s="148" t="s">
        <v>4360</v>
      </c>
      <c r="K989" s="147" t="s">
        <v>1479</v>
      </c>
      <c r="L989" s="147" t="s">
        <v>4361</v>
      </c>
      <c r="M989" s="147" t="s">
        <v>4362</v>
      </c>
      <c r="N989" s="165">
        <v>400</v>
      </c>
      <c r="O989" s="165">
        <v>400</v>
      </c>
      <c r="P989" s="149">
        <v>0</v>
      </c>
      <c r="Q989" s="149">
        <v>100</v>
      </c>
      <c r="R989" s="215"/>
    </row>
    <row r="990" spans="1:18" s="153" customFormat="1" ht="33" x14ac:dyDescent="0.3">
      <c r="A990" s="164">
        <f t="shared" si="16"/>
        <v>985</v>
      </c>
      <c r="B990" s="215" t="s">
        <v>4243</v>
      </c>
      <c r="C990" s="215" t="s">
        <v>3218</v>
      </c>
      <c r="D990" s="215" t="s">
        <v>4356</v>
      </c>
      <c r="E990" s="215" t="s">
        <v>4357</v>
      </c>
      <c r="F990" s="215" t="s">
        <v>37</v>
      </c>
      <c r="G990" s="215" t="s">
        <v>93</v>
      </c>
      <c r="H990" s="215" t="s">
        <v>4363</v>
      </c>
      <c r="I990" s="215" t="s">
        <v>4364</v>
      </c>
      <c r="J990" s="148" t="s">
        <v>4365</v>
      </c>
      <c r="K990" s="147" t="s">
        <v>264</v>
      </c>
      <c r="L990" s="147" t="s">
        <v>74</v>
      </c>
      <c r="M990" s="147" t="s">
        <v>74</v>
      </c>
      <c r="N990" s="165">
        <v>2790</v>
      </c>
      <c r="O990" s="165">
        <v>2200</v>
      </c>
      <c r="P990" s="149">
        <v>0</v>
      </c>
      <c r="Q990" s="149">
        <v>30</v>
      </c>
      <c r="R990" s="215"/>
    </row>
    <row r="991" spans="1:18" s="153" customFormat="1" ht="33.75" customHeight="1" x14ac:dyDescent="0.3">
      <c r="A991" s="164">
        <f t="shared" si="16"/>
        <v>986</v>
      </c>
      <c r="B991" s="215" t="s">
        <v>4243</v>
      </c>
      <c r="C991" s="215" t="s">
        <v>3218</v>
      </c>
      <c r="D991" s="215" t="s">
        <v>4356</v>
      </c>
      <c r="E991" s="215" t="s">
        <v>4357</v>
      </c>
      <c r="F991" s="215" t="s">
        <v>37</v>
      </c>
      <c r="G991" s="215" t="s">
        <v>93</v>
      </c>
      <c r="H991" s="215" t="s">
        <v>4366</v>
      </c>
      <c r="I991" s="215" t="s">
        <v>4367</v>
      </c>
      <c r="J991" s="148" t="s">
        <v>4368</v>
      </c>
      <c r="K991" s="147" t="s">
        <v>353</v>
      </c>
      <c r="L991" s="147" t="s">
        <v>74</v>
      </c>
      <c r="M991" s="147" t="s">
        <v>74</v>
      </c>
      <c r="N991" s="165">
        <v>3114</v>
      </c>
      <c r="O991" s="165">
        <v>3114</v>
      </c>
      <c r="P991" s="149">
        <v>0</v>
      </c>
      <c r="Q991" s="149">
        <v>10</v>
      </c>
      <c r="R991" s="215"/>
    </row>
    <row r="992" spans="1:18" s="153" customFormat="1" ht="33.75" customHeight="1" x14ac:dyDescent="0.3">
      <c r="A992" s="164">
        <f t="shared" si="16"/>
        <v>987</v>
      </c>
      <c r="B992" s="215" t="s">
        <v>4243</v>
      </c>
      <c r="C992" s="215" t="s">
        <v>3218</v>
      </c>
      <c r="D992" s="215" t="s">
        <v>4369</v>
      </c>
      <c r="E992" s="215" t="s">
        <v>4370</v>
      </c>
      <c r="F992" s="215" t="s">
        <v>28</v>
      </c>
      <c r="G992" s="215" t="s">
        <v>1604</v>
      </c>
      <c r="H992" s="215" t="s">
        <v>4371</v>
      </c>
      <c r="I992" s="215" t="s">
        <v>4372</v>
      </c>
      <c r="J992" s="215" t="s">
        <v>8190</v>
      </c>
      <c r="K992" s="147" t="s">
        <v>887</v>
      </c>
      <c r="L992" s="147" t="s">
        <v>887</v>
      </c>
      <c r="M992" s="147" t="s">
        <v>1119</v>
      </c>
      <c r="N992" s="165">
        <v>1600</v>
      </c>
      <c r="O992" s="165">
        <v>1600</v>
      </c>
      <c r="P992" s="149"/>
      <c r="Q992" s="149">
        <v>100</v>
      </c>
      <c r="R992" s="215"/>
    </row>
    <row r="993" spans="1:18" s="153" customFormat="1" ht="33.75" customHeight="1" x14ac:dyDescent="0.3">
      <c r="A993" s="164">
        <f t="shared" si="16"/>
        <v>988</v>
      </c>
      <c r="B993" s="215" t="s">
        <v>4243</v>
      </c>
      <c r="C993" s="215" t="s">
        <v>1245</v>
      </c>
      <c r="D993" s="215" t="s">
        <v>4373</v>
      </c>
      <c r="E993" s="215" t="s">
        <v>4374</v>
      </c>
      <c r="F993" s="215" t="s">
        <v>37</v>
      </c>
      <c r="G993" s="215" t="s">
        <v>1047</v>
      </c>
      <c r="H993" s="215" t="s">
        <v>4375</v>
      </c>
      <c r="I993" s="215" t="s">
        <v>4376</v>
      </c>
      <c r="J993" s="215" t="s">
        <v>4377</v>
      </c>
      <c r="K993" s="147" t="s">
        <v>4378</v>
      </c>
      <c r="L993" s="147" t="s">
        <v>1378</v>
      </c>
      <c r="M993" s="147">
        <v>2026.12</v>
      </c>
      <c r="N993" s="165">
        <v>5000</v>
      </c>
      <c r="O993" s="165">
        <v>2150</v>
      </c>
      <c r="P993" s="149">
        <v>40</v>
      </c>
      <c r="Q993" s="149">
        <v>100</v>
      </c>
      <c r="R993" s="215"/>
    </row>
    <row r="994" spans="1:18" s="153" customFormat="1" ht="33.75" customHeight="1" x14ac:dyDescent="0.3">
      <c r="A994" s="164">
        <f t="shared" si="16"/>
        <v>989</v>
      </c>
      <c r="B994" s="215" t="s">
        <v>4243</v>
      </c>
      <c r="C994" s="215" t="s">
        <v>1245</v>
      </c>
      <c r="D994" s="215" t="s">
        <v>4373</v>
      </c>
      <c r="E994" s="215" t="s">
        <v>4374</v>
      </c>
      <c r="F994" s="215" t="s">
        <v>28</v>
      </c>
      <c r="G994" s="215" t="s">
        <v>1047</v>
      </c>
      <c r="H994" s="215" t="s">
        <v>4379</v>
      </c>
      <c r="I994" s="215" t="s">
        <v>4380</v>
      </c>
      <c r="J994" s="215" t="s">
        <v>4381</v>
      </c>
      <c r="K994" s="147" t="s">
        <v>42</v>
      </c>
      <c r="L994" s="147"/>
      <c r="M994" s="147"/>
      <c r="N994" s="165">
        <v>1000</v>
      </c>
      <c r="O994" s="165">
        <v>400</v>
      </c>
      <c r="P994" s="149">
        <v>0</v>
      </c>
      <c r="Q994" s="149">
        <v>30</v>
      </c>
      <c r="R994" s="215"/>
    </row>
    <row r="995" spans="1:18" s="153" customFormat="1" ht="33.75" customHeight="1" x14ac:dyDescent="0.3">
      <c r="A995" s="164">
        <f t="shared" si="16"/>
        <v>990</v>
      </c>
      <c r="B995" s="215" t="s">
        <v>4243</v>
      </c>
      <c r="C995" s="215" t="s">
        <v>4382</v>
      </c>
      <c r="D995" s="215" t="s">
        <v>4383</v>
      </c>
      <c r="E995" s="215" t="s">
        <v>4384</v>
      </c>
      <c r="F995" s="215" t="s">
        <v>28</v>
      </c>
      <c r="G995" s="215" t="s">
        <v>4385</v>
      </c>
      <c r="H995" s="215" t="s">
        <v>4386</v>
      </c>
      <c r="I995" s="215" t="s">
        <v>4387</v>
      </c>
      <c r="J995" s="215" t="s">
        <v>4388</v>
      </c>
      <c r="K995" s="147" t="s">
        <v>42</v>
      </c>
      <c r="L995" s="147"/>
      <c r="M995" s="147"/>
      <c r="N995" s="165">
        <v>8728</v>
      </c>
      <c r="O995" s="165">
        <v>1150</v>
      </c>
      <c r="P995" s="149"/>
      <c r="Q995" s="149">
        <v>100</v>
      </c>
      <c r="R995" s="215" t="s">
        <v>4349</v>
      </c>
    </row>
    <row r="996" spans="1:18" s="145" customFormat="1" ht="30" customHeight="1" x14ac:dyDescent="0.3">
      <c r="A996" s="164">
        <f t="shared" si="16"/>
        <v>991</v>
      </c>
      <c r="B996" s="164" t="s">
        <v>4389</v>
      </c>
      <c r="C996" s="215" t="s">
        <v>1571</v>
      </c>
      <c r="D996" s="215" t="s">
        <v>4390</v>
      </c>
      <c r="E996" s="215" t="s">
        <v>4391</v>
      </c>
      <c r="F996" s="215" t="s">
        <v>37</v>
      </c>
      <c r="G996" s="215" t="s">
        <v>93</v>
      </c>
      <c r="H996" s="215" t="s">
        <v>4392</v>
      </c>
      <c r="I996" s="167" t="s">
        <v>4393</v>
      </c>
      <c r="J996" s="151" t="s">
        <v>4394</v>
      </c>
      <c r="K996" s="151" t="s">
        <v>1479</v>
      </c>
      <c r="L996" s="215" t="s">
        <v>1117</v>
      </c>
      <c r="M996" s="215" t="s">
        <v>2685</v>
      </c>
      <c r="N996" s="165">
        <v>525</v>
      </c>
      <c r="O996" s="165">
        <v>200</v>
      </c>
      <c r="P996" s="149">
        <v>0</v>
      </c>
      <c r="Q996" s="149">
        <v>100</v>
      </c>
      <c r="R996" s="215"/>
    </row>
    <row r="997" spans="1:18" s="145" customFormat="1" ht="30" customHeight="1" x14ac:dyDescent="0.3">
      <c r="A997" s="164">
        <f t="shared" si="16"/>
        <v>992</v>
      </c>
      <c r="B997" s="164" t="s">
        <v>4395</v>
      </c>
      <c r="C997" s="215" t="s">
        <v>2455</v>
      </c>
      <c r="D997" s="215" t="s">
        <v>4396</v>
      </c>
      <c r="E997" s="215" t="s">
        <v>4397</v>
      </c>
      <c r="F997" s="215" t="s">
        <v>312</v>
      </c>
      <c r="G997" s="215" t="s">
        <v>4398</v>
      </c>
      <c r="H997" s="215" t="s">
        <v>4399</v>
      </c>
      <c r="I997" s="148" t="s">
        <v>4400</v>
      </c>
      <c r="J997" s="148" t="s">
        <v>4401</v>
      </c>
      <c r="K997" s="215" t="s">
        <v>1479</v>
      </c>
      <c r="L997" s="215" t="s">
        <v>1118</v>
      </c>
      <c r="M997" s="215" t="s">
        <v>1124</v>
      </c>
      <c r="N997" s="165">
        <v>28195</v>
      </c>
      <c r="O997" s="165">
        <v>16917</v>
      </c>
      <c r="P997" s="149">
        <v>0</v>
      </c>
      <c r="Q997" s="149">
        <v>20</v>
      </c>
      <c r="R997" s="207"/>
    </row>
    <row r="998" spans="1:18" s="145" customFormat="1" ht="30" customHeight="1" x14ac:dyDescent="0.3">
      <c r="A998" s="164">
        <f t="shared" si="16"/>
        <v>993</v>
      </c>
      <c r="B998" s="164" t="s">
        <v>4395</v>
      </c>
      <c r="C998" s="215" t="s">
        <v>2455</v>
      </c>
      <c r="D998" s="215" t="s">
        <v>4402</v>
      </c>
      <c r="E998" s="215" t="s">
        <v>4403</v>
      </c>
      <c r="F998" s="215" t="s">
        <v>312</v>
      </c>
      <c r="G998" s="215" t="s">
        <v>4404</v>
      </c>
      <c r="H998" s="215" t="s">
        <v>4405</v>
      </c>
      <c r="I998" s="148" t="s">
        <v>4406</v>
      </c>
      <c r="J998" s="148" t="s">
        <v>4407</v>
      </c>
      <c r="K998" s="215" t="s">
        <v>1479</v>
      </c>
      <c r="L998" s="215" t="s">
        <v>1118</v>
      </c>
      <c r="M998" s="215" t="s">
        <v>4408</v>
      </c>
      <c r="N998" s="165">
        <v>10929</v>
      </c>
      <c r="O998" s="165">
        <v>7650</v>
      </c>
      <c r="P998" s="149">
        <v>0</v>
      </c>
      <c r="Q998" s="149">
        <v>20</v>
      </c>
      <c r="R998" s="207"/>
    </row>
    <row r="999" spans="1:18" s="156" customFormat="1" ht="30" customHeight="1" x14ac:dyDescent="0.3">
      <c r="A999" s="164">
        <f t="shared" si="16"/>
        <v>994</v>
      </c>
      <c r="B999" s="164" t="s">
        <v>4395</v>
      </c>
      <c r="C999" s="216" t="s">
        <v>2455</v>
      </c>
      <c r="D999" s="122" t="s">
        <v>4409</v>
      </c>
      <c r="E999" s="122" t="s">
        <v>4410</v>
      </c>
      <c r="F999" s="122" t="s">
        <v>28</v>
      </c>
      <c r="G999" s="123" t="s">
        <v>4411</v>
      </c>
      <c r="H999" s="215" t="s">
        <v>4412</v>
      </c>
      <c r="I999" s="123" t="s">
        <v>4413</v>
      </c>
      <c r="J999" s="123" t="s">
        <v>4414</v>
      </c>
      <c r="K999" s="122" t="s">
        <v>1217</v>
      </c>
      <c r="L999" s="216" t="s">
        <v>1118</v>
      </c>
      <c r="M999" s="216" t="s">
        <v>2681</v>
      </c>
      <c r="N999" s="294">
        <v>270</v>
      </c>
      <c r="O999" s="294">
        <v>270</v>
      </c>
      <c r="P999" s="200">
        <v>40</v>
      </c>
      <c r="Q999" s="200">
        <v>100</v>
      </c>
      <c r="R999" s="214"/>
    </row>
    <row r="1000" spans="1:18" s="145" customFormat="1" ht="30" customHeight="1" x14ac:dyDescent="0.3">
      <c r="A1000" s="164">
        <f t="shared" si="16"/>
        <v>995</v>
      </c>
      <c r="B1000" s="164" t="s">
        <v>4395</v>
      </c>
      <c r="C1000" s="164" t="s">
        <v>1571</v>
      </c>
      <c r="D1000" s="164" t="s">
        <v>4415</v>
      </c>
      <c r="E1000" s="164" t="s">
        <v>4416</v>
      </c>
      <c r="F1000" s="164" t="s">
        <v>28</v>
      </c>
      <c r="G1000" s="164" t="s">
        <v>4411</v>
      </c>
      <c r="H1000" s="215" t="s">
        <v>4417</v>
      </c>
      <c r="I1000" s="167" t="s">
        <v>4418</v>
      </c>
      <c r="J1000" s="167" t="s">
        <v>4419</v>
      </c>
      <c r="K1000" s="167" t="s">
        <v>264</v>
      </c>
      <c r="L1000" s="164" t="s">
        <v>2685</v>
      </c>
      <c r="M1000" s="164" t="s">
        <v>2681</v>
      </c>
      <c r="N1000" s="169">
        <v>784</v>
      </c>
      <c r="O1000" s="169">
        <v>784</v>
      </c>
      <c r="P1000" s="171">
        <v>0</v>
      </c>
      <c r="Q1000" s="171">
        <v>100</v>
      </c>
      <c r="R1000" s="164"/>
    </row>
    <row r="1001" spans="1:18" s="145" customFormat="1" ht="30" customHeight="1" x14ac:dyDescent="0.3">
      <c r="A1001" s="164">
        <f t="shared" si="16"/>
        <v>996</v>
      </c>
      <c r="B1001" s="164" t="s">
        <v>4395</v>
      </c>
      <c r="C1001" s="164" t="s">
        <v>4421</v>
      </c>
      <c r="D1001" s="164" t="s">
        <v>4422</v>
      </c>
      <c r="E1001" s="164" t="s">
        <v>4423</v>
      </c>
      <c r="F1001" s="164" t="s">
        <v>28</v>
      </c>
      <c r="G1001" s="164" t="s">
        <v>1047</v>
      </c>
      <c r="H1001" s="215" t="s">
        <v>4424</v>
      </c>
      <c r="I1001" s="164" t="s">
        <v>4425</v>
      </c>
      <c r="J1001" s="167" t="s">
        <v>4426</v>
      </c>
      <c r="K1001" s="167" t="s">
        <v>277</v>
      </c>
      <c r="L1001" s="164" t="s">
        <v>2691</v>
      </c>
      <c r="M1001" s="164" t="s">
        <v>2692</v>
      </c>
      <c r="N1001" s="169">
        <f t="shared" ref="N1001:N1008" si="17">O1001</f>
        <v>1300</v>
      </c>
      <c r="O1001" s="169">
        <v>1300</v>
      </c>
      <c r="P1001" s="171" t="s">
        <v>74</v>
      </c>
      <c r="Q1001" s="171">
        <v>100</v>
      </c>
      <c r="R1001" s="164"/>
    </row>
    <row r="1002" spans="1:18" s="145" customFormat="1" ht="30" customHeight="1" x14ac:dyDescent="0.3">
      <c r="A1002" s="164">
        <f t="shared" si="16"/>
        <v>997</v>
      </c>
      <c r="B1002" s="164" t="s">
        <v>4395</v>
      </c>
      <c r="C1002" s="164" t="s">
        <v>4421</v>
      </c>
      <c r="D1002" s="164" t="s">
        <v>4422</v>
      </c>
      <c r="E1002" s="164" t="s">
        <v>4423</v>
      </c>
      <c r="F1002" s="164" t="s">
        <v>28</v>
      </c>
      <c r="G1002" s="164" t="s">
        <v>1047</v>
      </c>
      <c r="H1002" s="215" t="s">
        <v>4427</v>
      </c>
      <c r="I1002" s="164" t="s">
        <v>4428</v>
      </c>
      <c r="J1002" s="167" t="s">
        <v>4429</v>
      </c>
      <c r="K1002" s="167" t="s">
        <v>277</v>
      </c>
      <c r="L1002" s="164" t="s">
        <v>2691</v>
      </c>
      <c r="M1002" s="164" t="s">
        <v>2692</v>
      </c>
      <c r="N1002" s="165">
        <f t="shared" si="17"/>
        <v>150</v>
      </c>
      <c r="O1002" s="165">
        <v>150</v>
      </c>
      <c r="P1002" s="171" t="s">
        <v>74</v>
      </c>
      <c r="Q1002" s="149">
        <v>100</v>
      </c>
      <c r="R1002" s="146"/>
    </row>
    <row r="1003" spans="1:18" s="145" customFormat="1" ht="30" customHeight="1" x14ac:dyDescent="0.3">
      <c r="A1003" s="164">
        <f t="shared" si="16"/>
        <v>998</v>
      </c>
      <c r="B1003" s="164" t="s">
        <v>4395</v>
      </c>
      <c r="C1003" s="164" t="s">
        <v>4421</v>
      </c>
      <c r="D1003" s="164" t="s">
        <v>4422</v>
      </c>
      <c r="E1003" s="164" t="s">
        <v>4423</v>
      </c>
      <c r="F1003" s="164" t="s">
        <v>28</v>
      </c>
      <c r="G1003" s="164" t="s">
        <v>1047</v>
      </c>
      <c r="H1003" s="215" t="s">
        <v>4430</v>
      </c>
      <c r="I1003" s="164" t="s">
        <v>4431</v>
      </c>
      <c r="J1003" s="167" t="s">
        <v>4432</v>
      </c>
      <c r="K1003" s="167" t="s">
        <v>277</v>
      </c>
      <c r="L1003" s="164" t="s">
        <v>2691</v>
      </c>
      <c r="M1003" s="164" t="s">
        <v>2692</v>
      </c>
      <c r="N1003" s="165">
        <f t="shared" si="17"/>
        <v>800</v>
      </c>
      <c r="O1003" s="165">
        <v>800</v>
      </c>
      <c r="P1003" s="171" t="s">
        <v>74</v>
      </c>
      <c r="Q1003" s="171">
        <v>100</v>
      </c>
      <c r="R1003" s="207"/>
    </row>
    <row r="1004" spans="1:18" s="145" customFormat="1" ht="30" customHeight="1" x14ac:dyDescent="0.3">
      <c r="A1004" s="164">
        <f t="shared" si="16"/>
        <v>999</v>
      </c>
      <c r="B1004" s="164" t="s">
        <v>4395</v>
      </c>
      <c r="C1004" s="164" t="s">
        <v>4421</v>
      </c>
      <c r="D1004" s="164" t="s">
        <v>4422</v>
      </c>
      <c r="E1004" s="164" t="s">
        <v>4423</v>
      </c>
      <c r="F1004" s="164" t="s">
        <v>28</v>
      </c>
      <c r="G1004" s="164" t="s">
        <v>1047</v>
      </c>
      <c r="H1004" s="215" t="s">
        <v>4433</v>
      </c>
      <c r="I1004" s="164" t="s">
        <v>4431</v>
      </c>
      <c r="J1004" s="167" t="s">
        <v>4426</v>
      </c>
      <c r="K1004" s="167" t="s">
        <v>277</v>
      </c>
      <c r="L1004" s="164" t="s">
        <v>2691</v>
      </c>
      <c r="M1004" s="164" t="s">
        <v>2692</v>
      </c>
      <c r="N1004" s="165">
        <f t="shared" si="17"/>
        <v>1300</v>
      </c>
      <c r="O1004" s="165">
        <v>1300</v>
      </c>
      <c r="P1004" s="171" t="s">
        <v>74</v>
      </c>
      <c r="Q1004" s="149">
        <v>100</v>
      </c>
      <c r="R1004" s="207"/>
    </row>
    <row r="1005" spans="1:18" s="145" customFormat="1" ht="30" customHeight="1" x14ac:dyDescent="0.3">
      <c r="A1005" s="164">
        <f t="shared" si="16"/>
        <v>1000</v>
      </c>
      <c r="B1005" s="164" t="s">
        <v>4395</v>
      </c>
      <c r="C1005" s="164" t="s">
        <v>4421</v>
      </c>
      <c r="D1005" s="164" t="s">
        <v>4422</v>
      </c>
      <c r="E1005" s="164" t="s">
        <v>4423</v>
      </c>
      <c r="F1005" s="164" t="s">
        <v>28</v>
      </c>
      <c r="G1005" s="164" t="s">
        <v>1047</v>
      </c>
      <c r="H1005" s="215" t="s">
        <v>4434</v>
      </c>
      <c r="I1005" s="164" t="s">
        <v>4431</v>
      </c>
      <c r="J1005" s="167" t="s">
        <v>4435</v>
      </c>
      <c r="K1005" s="167" t="s">
        <v>277</v>
      </c>
      <c r="L1005" s="164" t="s">
        <v>2691</v>
      </c>
      <c r="M1005" s="164" t="s">
        <v>2692</v>
      </c>
      <c r="N1005" s="165">
        <f t="shared" si="17"/>
        <v>700</v>
      </c>
      <c r="O1005" s="165">
        <v>700</v>
      </c>
      <c r="P1005" s="171" t="s">
        <v>74</v>
      </c>
      <c r="Q1005" s="171">
        <v>100</v>
      </c>
      <c r="R1005" s="207"/>
    </row>
    <row r="1006" spans="1:18" s="145" customFormat="1" ht="30" customHeight="1" x14ac:dyDescent="0.3">
      <c r="A1006" s="164">
        <f t="shared" si="16"/>
        <v>1001</v>
      </c>
      <c r="B1006" s="164" t="s">
        <v>4395</v>
      </c>
      <c r="C1006" s="164" t="s">
        <v>4421</v>
      </c>
      <c r="D1006" s="164" t="s">
        <v>4422</v>
      </c>
      <c r="E1006" s="164" t="s">
        <v>4423</v>
      </c>
      <c r="F1006" s="164" t="s">
        <v>28</v>
      </c>
      <c r="G1006" s="164" t="s">
        <v>1047</v>
      </c>
      <c r="H1006" s="215" t="s">
        <v>4436</v>
      </c>
      <c r="I1006" s="164" t="s">
        <v>4437</v>
      </c>
      <c r="J1006" s="167" t="s">
        <v>4435</v>
      </c>
      <c r="K1006" s="167" t="s">
        <v>277</v>
      </c>
      <c r="L1006" s="164" t="s">
        <v>2691</v>
      </c>
      <c r="M1006" s="164" t="s">
        <v>2692</v>
      </c>
      <c r="N1006" s="165">
        <f t="shared" si="17"/>
        <v>450</v>
      </c>
      <c r="O1006" s="165">
        <v>450</v>
      </c>
      <c r="P1006" s="171" t="s">
        <v>74</v>
      </c>
      <c r="Q1006" s="149">
        <v>100</v>
      </c>
      <c r="R1006" s="207"/>
    </row>
    <row r="1007" spans="1:18" s="145" customFormat="1" ht="30" customHeight="1" x14ac:dyDescent="0.3">
      <c r="A1007" s="164">
        <f t="shared" si="16"/>
        <v>1002</v>
      </c>
      <c r="B1007" s="164" t="s">
        <v>4395</v>
      </c>
      <c r="C1007" s="164" t="s">
        <v>4421</v>
      </c>
      <c r="D1007" s="164" t="s">
        <v>4422</v>
      </c>
      <c r="E1007" s="164" t="s">
        <v>4423</v>
      </c>
      <c r="F1007" s="164" t="s">
        <v>28</v>
      </c>
      <c r="G1007" s="164" t="s">
        <v>1047</v>
      </c>
      <c r="H1007" s="215" t="s">
        <v>4438</v>
      </c>
      <c r="I1007" s="164" t="s">
        <v>4437</v>
      </c>
      <c r="J1007" s="167" t="s">
        <v>4439</v>
      </c>
      <c r="K1007" s="167" t="s">
        <v>277</v>
      </c>
      <c r="L1007" s="164" t="s">
        <v>2691</v>
      </c>
      <c r="M1007" s="164" t="s">
        <v>2692</v>
      </c>
      <c r="N1007" s="165">
        <f t="shared" si="17"/>
        <v>500</v>
      </c>
      <c r="O1007" s="165">
        <v>500</v>
      </c>
      <c r="P1007" s="171" t="s">
        <v>74</v>
      </c>
      <c r="Q1007" s="171">
        <v>100</v>
      </c>
      <c r="R1007" s="207"/>
    </row>
    <row r="1008" spans="1:18" s="145" customFormat="1" ht="30" customHeight="1" x14ac:dyDescent="0.3">
      <c r="A1008" s="164">
        <f t="shared" si="16"/>
        <v>1003</v>
      </c>
      <c r="B1008" s="164" t="s">
        <v>4395</v>
      </c>
      <c r="C1008" s="164" t="s">
        <v>4421</v>
      </c>
      <c r="D1008" s="164" t="s">
        <v>4422</v>
      </c>
      <c r="E1008" s="164" t="s">
        <v>4423</v>
      </c>
      <c r="F1008" s="164" t="s">
        <v>28</v>
      </c>
      <c r="G1008" s="164" t="s">
        <v>1047</v>
      </c>
      <c r="H1008" s="215" t="s">
        <v>4440</v>
      </c>
      <c r="I1008" s="164" t="s">
        <v>4437</v>
      </c>
      <c r="J1008" s="167" t="s">
        <v>4441</v>
      </c>
      <c r="K1008" s="167" t="s">
        <v>277</v>
      </c>
      <c r="L1008" s="164" t="s">
        <v>2691</v>
      </c>
      <c r="M1008" s="164" t="s">
        <v>2692</v>
      </c>
      <c r="N1008" s="165">
        <f t="shared" si="17"/>
        <v>550</v>
      </c>
      <c r="O1008" s="165">
        <v>550</v>
      </c>
      <c r="P1008" s="171" t="s">
        <v>74</v>
      </c>
      <c r="Q1008" s="171">
        <v>100</v>
      </c>
      <c r="R1008" s="207"/>
    </row>
    <row r="1009" spans="1:18" s="145" customFormat="1" ht="30" customHeight="1" x14ac:dyDescent="0.3">
      <c r="A1009" s="164">
        <f t="shared" si="16"/>
        <v>1004</v>
      </c>
      <c r="B1009" s="164" t="s">
        <v>4395</v>
      </c>
      <c r="C1009" s="164" t="s">
        <v>4421</v>
      </c>
      <c r="D1009" s="164" t="s">
        <v>4442</v>
      </c>
      <c r="E1009" s="164" t="s">
        <v>4443</v>
      </c>
      <c r="F1009" s="164" t="s">
        <v>28</v>
      </c>
      <c r="G1009" s="164" t="s">
        <v>1047</v>
      </c>
      <c r="H1009" s="215" t="s">
        <v>4444</v>
      </c>
      <c r="I1009" s="164" t="s">
        <v>4445</v>
      </c>
      <c r="J1009" s="167" t="s">
        <v>4446</v>
      </c>
      <c r="K1009" s="167" t="s">
        <v>277</v>
      </c>
      <c r="L1009" s="164" t="s">
        <v>2691</v>
      </c>
      <c r="M1009" s="164" t="s">
        <v>2692</v>
      </c>
      <c r="N1009" s="165">
        <v>200</v>
      </c>
      <c r="O1009" s="165">
        <v>200</v>
      </c>
      <c r="P1009" s="149" t="s">
        <v>74</v>
      </c>
      <c r="Q1009" s="149">
        <v>100</v>
      </c>
      <c r="R1009" s="207"/>
    </row>
    <row r="1010" spans="1:18" s="145" customFormat="1" ht="30" customHeight="1" x14ac:dyDescent="0.3">
      <c r="A1010" s="164">
        <f t="shared" si="16"/>
        <v>1005</v>
      </c>
      <c r="B1010" s="164" t="s">
        <v>4395</v>
      </c>
      <c r="C1010" s="164" t="s">
        <v>4421</v>
      </c>
      <c r="D1010" s="164" t="s">
        <v>4442</v>
      </c>
      <c r="E1010" s="164" t="s">
        <v>4443</v>
      </c>
      <c r="F1010" s="164" t="s">
        <v>28</v>
      </c>
      <c r="G1010" s="164" t="s">
        <v>1047</v>
      </c>
      <c r="H1010" s="215" t="s">
        <v>4447</v>
      </c>
      <c r="I1010" s="164" t="s">
        <v>536</v>
      </c>
      <c r="J1010" s="167" t="s">
        <v>4448</v>
      </c>
      <c r="K1010" s="167" t="s">
        <v>277</v>
      </c>
      <c r="L1010" s="164" t="s">
        <v>2691</v>
      </c>
      <c r="M1010" s="164" t="s">
        <v>2692</v>
      </c>
      <c r="N1010" s="165">
        <v>300</v>
      </c>
      <c r="O1010" s="165">
        <v>300</v>
      </c>
      <c r="P1010" s="149" t="s">
        <v>74</v>
      </c>
      <c r="Q1010" s="149">
        <v>100</v>
      </c>
      <c r="R1010" s="207"/>
    </row>
    <row r="1011" spans="1:18" s="145" customFormat="1" ht="198" x14ac:dyDescent="0.3">
      <c r="A1011" s="164">
        <f t="shared" si="16"/>
        <v>1006</v>
      </c>
      <c r="B1011" s="164" t="s">
        <v>4395</v>
      </c>
      <c r="C1011" s="215" t="s">
        <v>4421</v>
      </c>
      <c r="D1011" s="215" t="s">
        <v>4449</v>
      </c>
      <c r="E1011" s="215" t="s">
        <v>4450</v>
      </c>
      <c r="F1011" s="215" t="s">
        <v>37</v>
      </c>
      <c r="G1011" s="215" t="s">
        <v>1047</v>
      </c>
      <c r="H1011" s="215" t="s">
        <v>4451</v>
      </c>
      <c r="I1011" s="215" t="s">
        <v>4452</v>
      </c>
      <c r="J1011" s="148" t="s">
        <v>4453</v>
      </c>
      <c r="K1011" s="148" t="s">
        <v>4454</v>
      </c>
      <c r="L1011" s="215" t="s">
        <v>2661</v>
      </c>
      <c r="M1011" s="215" t="s">
        <v>638</v>
      </c>
      <c r="N1011" s="165">
        <v>13189</v>
      </c>
      <c r="O1011" s="165">
        <v>3793</v>
      </c>
      <c r="P1011" s="149">
        <v>20</v>
      </c>
      <c r="Q1011" s="149">
        <v>95</v>
      </c>
      <c r="R1011" s="207"/>
    </row>
    <row r="1012" spans="1:18" s="145" customFormat="1" ht="132" x14ac:dyDescent="0.3">
      <c r="A1012" s="164">
        <f t="shared" si="16"/>
        <v>1007</v>
      </c>
      <c r="B1012" s="164" t="s">
        <v>4395</v>
      </c>
      <c r="C1012" s="215" t="s">
        <v>4421</v>
      </c>
      <c r="D1012" s="215" t="s">
        <v>4449</v>
      </c>
      <c r="E1012" s="215" t="s">
        <v>4450</v>
      </c>
      <c r="F1012" s="215" t="s">
        <v>37</v>
      </c>
      <c r="G1012" s="215" t="s">
        <v>1047</v>
      </c>
      <c r="H1012" s="215" t="s">
        <v>4455</v>
      </c>
      <c r="I1012" s="215" t="s">
        <v>4456</v>
      </c>
      <c r="J1012" s="148" t="s">
        <v>4457</v>
      </c>
      <c r="K1012" s="148" t="s">
        <v>4458</v>
      </c>
      <c r="L1012" s="215" t="s">
        <v>4459</v>
      </c>
      <c r="M1012" s="215" t="s">
        <v>4460</v>
      </c>
      <c r="N1012" s="165">
        <v>7056</v>
      </c>
      <c r="O1012" s="165">
        <v>1870</v>
      </c>
      <c r="P1012" s="149">
        <v>10</v>
      </c>
      <c r="Q1012" s="149">
        <v>95</v>
      </c>
      <c r="R1012" s="207"/>
    </row>
    <row r="1013" spans="1:18" s="145" customFormat="1" ht="66" x14ac:dyDescent="0.3">
      <c r="A1013" s="164">
        <f t="shared" si="16"/>
        <v>1008</v>
      </c>
      <c r="B1013" s="164" t="s">
        <v>4395</v>
      </c>
      <c r="C1013" s="215" t="s">
        <v>4421</v>
      </c>
      <c r="D1013" s="215" t="s">
        <v>4461</v>
      </c>
      <c r="E1013" s="215" t="s">
        <v>4462</v>
      </c>
      <c r="F1013" s="215" t="s">
        <v>37</v>
      </c>
      <c r="G1013" s="215" t="s">
        <v>1047</v>
      </c>
      <c r="H1013" s="215" t="s">
        <v>4463</v>
      </c>
      <c r="I1013" s="215" t="s">
        <v>4464</v>
      </c>
      <c r="J1013" s="215" t="s">
        <v>4465</v>
      </c>
      <c r="K1013" s="148" t="s">
        <v>4466</v>
      </c>
      <c r="L1013" s="215" t="s">
        <v>1117</v>
      </c>
      <c r="M1013" s="215" t="s">
        <v>901</v>
      </c>
      <c r="N1013" s="165">
        <v>4460</v>
      </c>
      <c r="O1013" s="165">
        <v>1550</v>
      </c>
      <c r="P1013" s="149">
        <v>0</v>
      </c>
      <c r="Q1013" s="149">
        <v>50</v>
      </c>
      <c r="R1013" s="207"/>
    </row>
    <row r="1014" spans="1:18" s="145" customFormat="1" ht="33" x14ac:dyDescent="0.3">
      <c r="A1014" s="164">
        <f t="shared" si="16"/>
        <v>1009</v>
      </c>
      <c r="B1014" s="164" t="s">
        <v>4395</v>
      </c>
      <c r="C1014" s="164" t="s">
        <v>1435</v>
      </c>
      <c r="D1014" s="164" t="s">
        <v>4467</v>
      </c>
      <c r="E1014" s="164" t="s">
        <v>4468</v>
      </c>
      <c r="F1014" s="164" t="s">
        <v>28</v>
      </c>
      <c r="G1014" s="164" t="s">
        <v>221</v>
      </c>
      <c r="H1014" s="215" t="s">
        <v>4469</v>
      </c>
      <c r="I1014" s="167" t="s">
        <v>4470</v>
      </c>
      <c r="J1014" s="167" t="s">
        <v>4471</v>
      </c>
      <c r="K1014" s="167" t="s">
        <v>264</v>
      </c>
      <c r="L1014" s="164" t="s">
        <v>3392</v>
      </c>
      <c r="M1014" s="164" t="s">
        <v>638</v>
      </c>
      <c r="N1014" s="169">
        <v>200</v>
      </c>
      <c r="O1014" s="169">
        <v>200</v>
      </c>
      <c r="P1014" s="171">
        <v>0</v>
      </c>
      <c r="Q1014" s="171"/>
      <c r="R1014" s="164"/>
    </row>
    <row r="1015" spans="1:18" s="145" customFormat="1" ht="30.95" customHeight="1" x14ac:dyDescent="0.3">
      <c r="A1015" s="164">
        <f t="shared" si="16"/>
        <v>1010</v>
      </c>
      <c r="B1015" s="164" t="s">
        <v>4395</v>
      </c>
      <c r="C1015" s="215" t="s">
        <v>1435</v>
      </c>
      <c r="D1015" s="215" t="s">
        <v>4472</v>
      </c>
      <c r="E1015" s="148" t="s">
        <v>4473</v>
      </c>
      <c r="F1015" s="215" t="s">
        <v>28</v>
      </c>
      <c r="G1015" s="215" t="s">
        <v>4474</v>
      </c>
      <c r="H1015" s="215" t="s">
        <v>4475</v>
      </c>
      <c r="I1015" s="148" t="s">
        <v>4476</v>
      </c>
      <c r="J1015" s="215" t="s">
        <v>4477</v>
      </c>
      <c r="K1015" s="215" t="s">
        <v>344</v>
      </c>
      <c r="L1015" s="215" t="s">
        <v>2685</v>
      </c>
      <c r="M1015" s="215" t="s">
        <v>2681</v>
      </c>
      <c r="N1015" s="165">
        <v>240</v>
      </c>
      <c r="O1015" s="165">
        <v>240</v>
      </c>
      <c r="P1015" s="149">
        <v>0</v>
      </c>
      <c r="Q1015" s="149"/>
      <c r="R1015" s="207"/>
    </row>
    <row r="1016" spans="1:18" s="145" customFormat="1" ht="30.95" customHeight="1" x14ac:dyDescent="0.3">
      <c r="A1016" s="164">
        <f t="shared" si="16"/>
        <v>1011</v>
      </c>
      <c r="B1016" s="164" t="s">
        <v>4395</v>
      </c>
      <c r="C1016" s="215" t="s">
        <v>4478</v>
      </c>
      <c r="D1016" s="215" t="s">
        <v>4479</v>
      </c>
      <c r="E1016" s="215" t="s">
        <v>4468</v>
      </c>
      <c r="F1016" s="215" t="s">
        <v>312</v>
      </c>
      <c r="G1016" s="215" t="s">
        <v>1236</v>
      </c>
      <c r="H1016" s="215" t="s">
        <v>4469</v>
      </c>
      <c r="I1016" s="215" t="s">
        <v>4480</v>
      </c>
      <c r="J1016" s="148" t="s">
        <v>4481</v>
      </c>
      <c r="K1016" s="215" t="s">
        <v>290</v>
      </c>
      <c r="L1016" s="164" t="s">
        <v>3392</v>
      </c>
      <c r="M1016" s="164" t="s">
        <v>638</v>
      </c>
      <c r="N1016" s="295">
        <v>200</v>
      </c>
      <c r="O1016" s="165">
        <v>200</v>
      </c>
      <c r="P1016" s="215">
        <v>0</v>
      </c>
      <c r="Q1016" s="215"/>
      <c r="R1016" s="207"/>
    </row>
    <row r="1017" spans="1:18" s="145" customFormat="1" ht="30" customHeight="1" x14ac:dyDescent="0.3">
      <c r="A1017" s="164">
        <f t="shared" si="16"/>
        <v>1012</v>
      </c>
      <c r="B1017" s="215" t="s">
        <v>4389</v>
      </c>
      <c r="C1017" s="215" t="s">
        <v>1261</v>
      </c>
      <c r="D1017" s="215" t="s">
        <v>4482</v>
      </c>
      <c r="E1017" s="215" t="s">
        <v>4483</v>
      </c>
      <c r="F1017" s="215" t="s">
        <v>28</v>
      </c>
      <c r="G1017" s="215" t="s">
        <v>4484</v>
      </c>
      <c r="H1017" s="215" t="s">
        <v>4485</v>
      </c>
      <c r="I1017" s="215" t="s">
        <v>4486</v>
      </c>
      <c r="J1017" s="215" t="s">
        <v>4487</v>
      </c>
      <c r="K1017" s="215" t="s">
        <v>344</v>
      </c>
      <c r="L1017" s="215" t="s">
        <v>2679</v>
      </c>
      <c r="M1017" s="215" t="s">
        <v>2691</v>
      </c>
      <c r="N1017" s="165">
        <v>318</v>
      </c>
      <c r="O1017" s="165">
        <v>318</v>
      </c>
      <c r="P1017" s="149">
        <v>0</v>
      </c>
      <c r="Q1017" s="149">
        <v>100</v>
      </c>
      <c r="R1017" s="207" t="s">
        <v>4488</v>
      </c>
    </row>
    <row r="1018" spans="1:18" s="145" customFormat="1" ht="30" customHeight="1" x14ac:dyDescent="0.3">
      <c r="A1018" s="164">
        <f t="shared" si="16"/>
        <v>1013</v>
      </c>
      <c r="B1018" s="215" t="s">
        <v>4389</v>
      </c>
      <c r="C1018" s="215" t="s">
        <v>1261</v>
      </c>
      <c r="D1018" s="215" t="s">
        <v>4482</v>
      </c>
      <c r="E1018" s="215" t="s">
        <v>4483</v>
      </c>
      <c r="F1018" s="215" t="s">
        <v>28</v>
      </c>
      <c r="G1018" s="215" t="s">
        <v>1610</v>
      </c>
      <c r="H1018" s="215" t="s">
        <v>4489</v>
      </c>
      <c r="I1018" s="215" t="s">
        <v>4490</v>
      </c>
      <c r="J1018" s="215" t="s">
        <v>4487</v>
      </c>
      <c r="K1018" s="215" t="s">
        <v>344</v>
      </c>
      <c r="L1018" s="215" t="s">
        <v>2679</v>
      </c>
      <c r="M1018" s="215" t="s">
        <v>2691</v>
      </c>
      <c r="N1018" s="165">
        <v>177</v>
      </c>
      <c r="O1018" s="165">
        <v>177</v>
      </c>
      <c r="P1018" s="149">
        <v>0</v>
      </c>
      <c r="Q1018" s="149">
        <v>100</v>
      </c>
      <c r="R1018" s="207" t="s">
        <v>4488</v>
      </c>
    </row>
    <row r="1019" spans="1:18" s="145" customFormat="1" ht="30" customHeight="1" x14ac:dyDescent="0.3">
      <c r="A1019" s="164">
        <f t="shared" si="16"/>
        <v>1014</v>
      </c>
      <c r="B1019" s="215" t="s">
        <v>4389</v>
      </c>
      <c r="C1019" s="215" t="s">
        <v>1261</v>
      </c>
      <c r="D1019" s="215" t="s">
        <v>4482</v>
      </c>
      <c r="E1019" s="215" t="s">
        <v>4483</v>
      </c>
      <c r="F1019" s="215" t="s">
        <v>28</v>
      </c>
      <c r="G1019" s="215" t="s">
        <v>4491</v>
      </c>
      <c r="H1019" s="215" t="s">
        <v>4492</v>
      </c>
      <c r="I1019" s="215" t="s">
        <v>4493</v>
      </c>
      <c r="J1019" s="215" t="s">
        <v>4487</v>
      </c>
      <c r="K1019" s="215" t="s">
        <v>344</v>
      </c>
      <c r="L1019" s="215" t="s">
        <v>2679</v>
      </c>
      <c r="M1019" s="215" t="s">
        <v>2691</v>
      </c>
      <c r="N1019" s="165">
        <v>223</v>
      </c>
      <c r="O1019" s="165">
        <v>223</v>
      </c>
      <c r="P1019" s="149">
        <v>0</v>
      </c>
      <c r="Q1019" s="149">
        <v>100</v>
      </c>
      <c r="R1019" s="207" t="s">
        <v>4488</v>
      </c>
    </row>
    <row r="1020" spans="1:18" s="145" customFormat="1" ht="30" customHeight="1" x14ac:dyDescent="0.3">
      <c r="A1020" s="164">
        <f t="shared" si="16"/>
        <v>1015</v>
      </c>
      <c r="B1020" s="215" t="s">
        <v>4389</v>
      </c>
      <c r="C1020" s="215" t="s">
        <v>1261</v>
      </c>
      <c r="D1020" s="215" t="s">
        <v>4482</v>
      </c>
      <c r="E1020" s="215" t="s">
        <v>4483</v>
      </c>
      <c r="F1020" s="215" t="s">
        <v>28</v>
      </c>
      <c r="G1020" s="215" t="s">
        <v>4491</v>
      </c>
      <c r="H1020" s="215" t="s">
        <v>4494</v>
      </c>
      <c r="I1020" s="215" t="s">
        <v>4495</v>
      </c>
      <c r="J1020" s="215" t="s">
        <v>4487</v>
      </c>
      <c r="K1020" s="215" t="s">
        <v>344</v>
      </c>
      <c r="L1020" s="215" t="s">
        <v>2679</v>
      </c>
      <c r="M1020" s="215" t="s">
        <v>2691</v>
      </c>
      <c r="N1020" s="165">
        <v>157</v>
      </c>
      <c r="O1020" s="165">
        <v>157</v>
      </c>
      <c r="P1020" s="149">
        <v>0</v>
      </c>
      <c r="Q1020" s="149">
        <v>100</v>
      </c>
      <c r="R1020" s="207" t="s">
        <v>4488</v>
      </c>
    </row>
    <row r="1021" spans="1:18" s="145" customFormat="1" ht="30" customHeight="1" x14ac:dyDescent="0.3">
      <c r="A1021" s="164">
        <f t="shared" si="16"/>
        <v>1016</v>
      </c>
      <c r="B1021" s="215" t="s">
        <v>4389</v>
      </c>
      <c r="C1021" s="215" t="s">
        <v>1261</v>
      </c>
      <c r="D1021" s="215" t="s">
        <v>4482</v>
      </c>
      <c r="E1021" s="215" t="s">
        <v>4483</v>
      </c>
      <c r="F1021" s="215" t="s">
        <v>28</v>
      </c>
      <c r="G1021" s="215" t="s">
        <v>4484</v>
      </c>
      <c r="H1021" s="215" t="s">
        <v>4496</v>
      </c>
      <c r="I1021" s="215" t="s">
        <v>4497</v>
      </c>
      <c r="J1021" s="215" t="s">
        <v>4487</v>
      </c>
      <c r="K1021" s="215" t="s">
        <v>344</v>
      </c>
      <c r="L1021" s="215" t="s">
        <v>2679</v>
      </c>
      <c r="M1021" s="215" t="s">
        <v>2691</v>
      </c>
      <c r="N1021" s="165">
        <v>204</v>
      </c>
      <c r="O1021" s="165">
        <v>204</v>
      </c>
      <c r="P1021" s="149">
        <v>0</v>
      </c>
      <c r="Q1021" s="149">
        <v>100</v>
      </c>
      <c r="R1021" s="207" t="s">
        <v>4488</v>
      </c>
    </row>
    <row r="1022" spans="1:18" s="145" customFormat="1" ht="30" customHeight="1" x14ac:dyDescent="0.3">
      <c r="A1022" s="164">
        <f t="shared" si="16"/>
        <v>1017</v>
      </c>
      <c r="B1022" s="164" t="s">
        <v>4389</v>
      </c>
      <c r="C1022" s="164" t="s">
        <v>4498</v>
      </c>
      <c r="D1022" s="164" t="s">
        <v>4499</v>
      </c>
      <c r="E1022" s="164" t="s">
        <v>4500</v>
      </c>
      <c r="F1022" s="164" t="s">
        <v>28</v>
      </c>
      <c r="G1022" s="164" t="s">
        <v>4059</v>
      </c>
      <c r="H1022" s="215" t="s">
        <v>4501</v>
      </c>
      <c r="I1022" s="164" t="s">
        <v>4502</v>
      </c>
      <c r="J1022" s="167" t="s">
        <v>4503</v>
      </c>
      <c r="K1022" s="167" t="s">
        <v>352</v>
      </c>
      <c r="L1022" s="164" t="s">
        <v>2681</v>
      </c>
      <c r="M1022" s="164" t="s">
        <v>638</v>
      </c>
      <c r="N1022" s="169">
        <v>1500</v>
      </c>
      <c r="O1022" s="169">
        <v>1428</v>
      </c>
      <c r="P1022" s="171">
        <v>0</v>
      </c>
      <c r="Q1022" s="171">
        <v>100</v>
      </c>
      <c r="R1022" s="164"/>
    </row>
    <row r="1023" spans="1:18" s="145" customFormat="1" ht="30" customHeight="1" x14ac:dyDescent="0.3">
      <c r="A1023" s="164">
        <f t="shared" si="16"/>
        <v>1018</v>
      </c>
      <c r="B1023" s="164" t="s">
        <v>4389</v>
      </c>
      <c r="C1023" s="215" t="s">
        <v>4498</v>
      </c>
      <c r="D1023" s="215" t="s">
        <v>4499</v>
      </c>
      <c r="E1023" s="164" t="s">
        <v>4500</v>
      </c>
      <c r="F1023" s="215" t="s">
        <v>28</v>
      </c>
      <c r="G1023" s="215" t="s">
        <v>4059</v>
      </c>
      <c r="H1023" s="215" t="s">
        <v>4504</v>
      </c>
      <c r="I1023" s="164" t="s">
        <v>4505</v>
      </c>
      <c r="J1023" s="151" t="s">
        <v>4506</v>
      </c>
      <c r="K1023" s="151" t="s">
        <v>335</v>
      </c>
      <c r="L1023" s="215" t="s">
        <v>2692</v>
      </c>
      <c r="M1023" s="215" t="s">
        <v>772</v>
      </c>
      <c r="N1023" s="165">
        <v>2000</v>
      </c>
      <c r="O1023" s="165">
        <v>1000</v>
      </c>
      <c r="P1023" s="149">
        <v>0</v>
      </c>
      <c r="Q1023" s="149">
        <v>100</v>
      </c>
      <c r="R1023" s="215"/>
    </row>
    <row r="1024" spans="1:18" s="145" customFormat="1" ht="30" customHeight="1" x14ac:dyDescent="0.3">
      <c r="A1024" s="164">
        <f t="shared" si="16"/>
        <v>1019</v>
      </c>
      <c r="B1024" s="215" t="s">
        <v>4389</v>
      </c>
      <c r="C1024" s="215" t="s">
        <v>1261</v>
      </c>
      <c r="D1024" s="215" t="s">
        <v>4507</v>
      </c>
      <c r="E1024" s="215" t="s">
        <v>4508</v>
      </c>
      <c r="F1024" s="215" t="s">
        <v>28</v>
      </c>
      <c r="G1024" s="215" t="s">
        <v>93</v>
      </c>
      <c r="H1024" s="215" t="s">
        <v>4509</v>
      </c>
      <c r="I1024" s="215" t="s">
        <v>4510</v>
      </c>
      <c r="J1024" s="215" t="s">
        <v>4511</v>
      </c>
      <c r="K1024" s="215" t="s">
        <v>352</v>
      </c>
      <c r="L1024" s="164" t="s">
        <v>2681</v>
      </c>
      <c r="M1024" s="215" t="s">
        <v>772</v>
      </c>
      <c r="N1024" s="165">
        <v>800</v>
      </c>
      <c r="O1024" s="165">
        <v>800</v>
      </c>
      <c r="P1024" s="149">
        <v>0</v>
      </c>
      <c r="Q1024" s="149">
        <v>100</v>
      </c>
      <c r="R1024" s="207"/>
    </row>
    <row r="1025" spans="1:18" s="145" customFormat="1" ht="30" customHeight="1" x14ac:dyDescent="0.3">
      <c r="A1025" s="164">
        <f t="shared" si="16"/>
        <v>1020</v>
      </c>
      <c r="B1025" s="215" t="s">
        <v>4389</v>
      </c>
      <c r="C1025" s="215" t="s">
        <v>1261</v>
      </c>
      <c r="D1025" s="215" t="s">
        <v>4512</v>
      </c>
      <c r="E1025" s="215" t="s">
        <v>4513</v>
      </c>
      <c r="F1025" s="215" t="s">
        <v>28</v>
      </c>
      <c r="G1025" s="215" t="s">
        <v>93</v>
      </c>
      <c r="H1025" s="215" t="s">
        <v>4514</v>
      </c>
      <c r="I1025" s="215" t="s">
        <v>4515</v>
      </c>
      <c r="J1025" s="215" t="s">
        <v>4516</v>
      </c>
      <c r="K1025" s="215" t="s">
        <v>277</v>
      </c>
      <c r="L1025" s="215" t="s">
        <v>2691</v>
      </c>
      <c r="M1025" s="215" t="s">
        <v>638</v>
      </c>
      <c r="N1025" s="165">
        <v>800</v>
      </c>
      <c r="O1025" s="165">
        <v>800</v>
      </c>
      <c r="P1025" s="149">
        <v>0</v>
      </c>
      <c r="Q1025" s="149">
        <v>100</v>
      </c>
      <c r="R1025" s="207"/>
    </row>
    <row r="1026" spans="1:18" s="145" customFormat="1" ht="30" customHeight="1" x14ac:dyDescent="0.3">
      <c r="A1026" s="164">
        <f t="shared" si="16"/>
        <v>1021</v>
      </c>
      <c r="B1026" s="215" t="s">
        <v>4389</v>
      </c>
      <c r="C1026" s="215" t="s">
        <v>1261</v>
      </c>
      <c r="D1026" s="215" t="s">
        <v>4512</v>
      </c>
      <c r="E1026" s="215" t="s">
        <v>4513</v>
      </c>
      <c r="F1026" s="215" t="s">
        <v>28</v>
      </c>
      <c r="G1026" s="215" t="s">
        <v>93</v>
      </c>
      <c r="H1026" s="215" t="s">
        <v>4517</v>
      </c>
      <c r="I1026" s="215" t="s">
        <v>4518</v>
      </c>
      <c r="J1026" s="215" t="s">
        <v>4519</v>
      </c>
      <c r="K1026" s="215" t="s">
        <v>264</v>
      </c>
      <c r="L1026" s="215" t="s">
        <v>3392</v>
      </c>
      <c r="M1026" s="164" t="s">
        <v>2681</v>
      </c>
      <c r="N1026" s="165">
        <v>150</v>
      </c>
      <c r="O1026" s="165">
        <v>150</v>
      </c>
      <c r="P1026" s="149">
        <v>0</v>
      </c>
      <c r="Q1026" s="149">
        <v>100</v>
      </c>
      <c r="R1026" s="207"/>
    </row>
    <row r="1027" spans="1:18" s="145" customFormat="1" ht="30" customHeight="1" x14ac:dyDescent="0.3">
      <c r="A1027" s="164">
        <f t="shared" si="16"/>
        <v>1022</v>
      </c>
      <c r="B1027" s="215" t="s">
        <v>4389</v>
      </c>
      <c r="C1027" s="215" t="s">
        <v>1261</v>
      </c>
      <c r="D1027" s="215" t="s">
        <v>4512</v>
      </c>
      <c r="E1027" s="215" t="s">
        <v>4513</v>
      </c>
      <c r="F1027" s="215" t="s">
        <v>28</v>
      </c>
      <c r="G1027" s="215" t="s">
        <v>93</v>
      </c>
      <c r="H1027" s="215" t="s">
        <v>4520</v>
      </c>
      <c r="I1027" s="215" t="s">
        <v>4521</v>
      </c>
      <c r="J1027" s="215" t="s">
        <v>4519</v>
      </c>
      <c r="K1027" s="215" t="s">
        <v>264</v>
      </c>
      <c r="L1027" s="215" t="s">
        <v>3392</v>
      </c>
      <c r="M1027" s="164" t="s">
        <v>2681</v>
      </c>
      <c r="N1027" s="165">
        <v>100</v>
      </c>
      <c r="O1027" s="165">
        <v>100</v>
      </c>
      <c r="P1027" s="149">
        <v>0</v>
      </c>
      <c r="Q1027" s="149">
        <v>100</v>
      </c>
      <c r="R1027" s="207"/>
    </row>
    <row r="1028" spans="1:18" s="145" customFormat="1" ht="30" customHeight="1" x14ac:dyDescent="0.3">
      <c r="A1028" s="164">
        <f t="shared" si="16"/>
        <v>1023</v>
      </c>
      <c r="B1028" s="215" t="s">
        <v>4389</v>
      </c>
      <c r="C1028" s="215" t="s">
        <v>1261</v>
      </c>
      <c r="D1028" s="215" t="s">
        <v>4512</v>
      </c>
      <c r="E1028" s="215" t="s">
        <v>4513</v>
      </c>
      <c r="F1028" s="215" t="s">
        <v>28</v>
      </c>
      <c r="G1028" s="215" t="s">
        <v>93</v>
      </c>
      <c r="H1028" s="215" t="s">
        <v>4522</v>
      </c>
      <c r="I1028" s="215" t="s">
        <v>4521</v>
      </c>
      <c r="J1028" s="215" t="s">
        <v>4519</v>
      </c>
      <c r="K1028" s="215" t="s">
        <v>264</v>
      </c>
      <c r="L1028" s="215" t="s">
        <v>3392</v>
      </c>
      <c r="M1028" s="164" t="s">
        <v>2681</v>
      </c>
      <c r="N1028" s="165">
        <v>130</v>
      </c>
      <c r="O1028" s="165">
        <v>130</v>
      </c>
      <c r="P1028" s="149">
        <v>0</v>
      </c>
      <c r="Q1028" s="149">
        <v>100</v>
      </c>
      <c r="R1028" s="207"/>
    </row>
    <row r="1029" spans="1:18" s="145" customFormat="1" ht="30" customHeight="1" x14ac:dyDescent="0.3">
      <c r="A1029" s="164">
        <f t="shared" si="16"/>
        <v>1024</v>
      </c>
      <c r="B1029" s="215" t="s">
        <v>4389</v>
      </c>
      <c r="C1029" s="215" t="s">
        <v>1261</v>
      </c>
      <c r="D1029" s="215" t="s">
        <v>4512</v>
      </c>
      <c r="E1029" s="215" t="s">
        <v>4513</v>
      </c>
      <c r="F1029" s="215" t="s">
        <v>28</v>
      </c>
      <c r="G1029" s="215" t="s">
        <v>93</v>
      </c>
      <c r="H1029" s="215" t="s">
        <v>4523</v>
      </c>
      <c r="I1029" s="215" t="s">
        <v>4515</v>
      </c>
      <c r="J1029" s="215" t="s">
        <v>4524</v>
      </c>
      <c r="K1029" s="215" t="s">
        <v>352</v>
      </c>
      <c r="L1029" s="164" t="s">
        <v>2681</v>
      </c>
      <c r="M1029" s="215" t="s">
        <v>2692</v>
      </c>
      <c r="N1029" s="165">
        <v>200</v>
      </c>
      <c r="O1029" s="165">
        <v>200</v>
      </c>
      <c r="P1029" s="149">
        <v>0</v>
      </c>
      <c r="Q1029" s="149">
        <v>100</v>
      </c>
      <c r="R1029" s="207"/>
    </row>
    <row r="1030" spans="1:18" s="145" customFormat="1" ht="30" customHeight="1" x14ac:dyDescent="0.3">
      <c r="A1030" s="164">
        <f t="shared" ref="A1030:A1093" si="18">ROW()-5</f>
        <v>1025</v>
      </c>
      <c r="B1030" s="215" t="s">
        <v>4389</v>
      </c>
      <c r="C1030" s="215" t="s">
        <v>1261</v>
      </c>
      <c r="D1030" s="215" t="s">
        <v>4525</v>
      </c>
      <c r="E1030" s="215" t="s">
        <v>4513</v>
      </c>
      <c r="F1030" s="215" t="s">
        <v>28</v>
      </c>
      <c r="G1030" s="215" t="s">
        <v>93</v>
      </c>
      <c r="H1030" s="215" t="s">
        <v>4526</v>
      </c>
      <c r="I1030" s="215" t="s">
        <v>4527</v>
      </c>
      <c r="J1030" s="215" t="s">
        <v>4528</v>
      </c>
      <c r="K1030" s="215" t="s">
        <v>73</v>
      </c>
      <c r="L1030" s="215" t="s">
        <v>2681</v>
      </c>
      <c r="M1030" s="215" t="s">
        <v>638</v>
      </c>
      <c r="N1030" s="165">
        <v>500</v>
      </c>
      <c r="O1030" s="165">
        <v>500</v>
      </c>
      <c r="P1030" s="149">
        <v>0</v>
      </c>
      <c r="Q1030" s="149">
        <v>100</v>
      </c>
      <c r="R1030" s="207"/>
    </row>
    <row r="1031" spans="1:18" s="145" customFormat="1" ht="30" customHeight="1" x14ac:dyDescent="0.3">
      <c r="A1031" s="164">
        <f t="shared" si="18"/>
        <v>1026</v>
      </c>
      <c r="B1031" s="215" t="s">
        <v>4389</v>
      </c>
      <c r="C1031" s="215" t="s">
        <v>1261</v>
      </c>
      <c r="D1031" s="215" t="s">
        <v>4507</v>
      </c>
      <c r="E1031" s="215" t="s">
        <v>4508</v>
      </c>
      <c r="F1031" s="215" t="s">
        <v>28</v>
      </c>
      <c r="G1031" s="215" t="s">
        <v>93</v>
      </c>
      <c r="H1031" s="215" t="s">
        <v>4529</v>
      </c>
      <c r="I1031" s="215" t="s">
        <v>4530</v>
      </c>
      <c r="J1031" s="215" t="s">
        <v>4487</v>
      </c>
      <c r="K1031" s="215" t="s">
        <v>264</v>
      </c>
      <c r="L1031" s="215" t="s">
        <v>3392</v>
      </c>
      <c r="M1031" s="215" t="s">
        <v>1123</v>
      </c>
      <c r="N1031" s="165">
        <v>186</v>
      </c>
      <c r="O1031" s="165">
        <v>186</v>
      </c>
      <c r="P1031" s="149">
        <v>0</v>
      </c>
      <c r="Q1031" s="149">
        <v>100</v>
      </c>
      <c r="R1031" s="207"/>
    </row>
    <row r="1032" spans="1:18" s="145" customFormat="1" ht="30" customHeight="1" x14ac:dyDescent="0.3">
      <c r="A1032" s="164">
        <f t="shared" si="18"/>
        <v>1027</v>
      </c>
      <c r="B1032" s="215" t="s">
        <v>4389</v>
      </c>
      <c r="C1032" s="215" t="s">
        <v>1261</v>
      </c>
      <c r="D1032" s="215" t="s">
        <v>4512</v>
      </c>
      <c r="E1032" s="215" t="s">
        <v>4513</v>
      </c>
      <c r="F1032" s="215" t="s">
        <v>28</v>
      </c>
      <c r="G1032" s="215" t="s">
        <v>93</v>
      </c>
      <c r="H1032" s="215" t="s">
        <v>4531</v>
      </c>
      <c r="I1032" s="215" t="s">
        <v>4532</v>
      </c>
      <c r="J1032" s="215" t="s">
        <v>4533</v>
      </c>
      <c r="K1032" s="215" t="s">
        <v>264</v>
      </c>
      <c r="L1032" s="215" t="s">
        <v>3392</v>
      </c>
      <c r="M1032" s="215" t="s">
        <v>1123</v>
      </c>
      <c r="N1032" s="165">
        <v>200</v>
      </c>
      <c r="O1032" s="165">
        <v>200</v>
      </c>
      <c r="P1032" s="149">
        <v>0</v>
      </c>
      <c r="Q1032" s="149">
        <v>100</v>
      </c>
      <c r="R1032" s="207"/>
    </row>
    <row r="1033" spans="1:18" s="145" customFormat="1" ht="30" customHeight="1" x14ac:dyDescent="0.3">
      <c r="A1033" s="164">
        <f t="shared" si="18"/>
        <v>1028</v>
      </c>
      <c r="B1033" s="164" t="s">
        <v>4389</v>
      </c>
      <c r="C1033" s="164" t="s">
        <v>1261</v>
      </c>
      <c r="D1033" s="164" t="s">
        <v>3377</v>
      </c>
      <c r="E1033" s="164" t="s">
        <v>4535</v>
      </c>
      <c r="F1033" s="164" t="s">
        <v>28</v>
      </c>
      <c r="G1033" s="164" t="s">
        <v>221</v>
      </c>
      <c r="H1033" s="219" t="s">
        <v>4536</v>
      </c>
      <c r="I1033" s="168" t="s">
        <v>596</v>
      </c>
      <c r="J1033" s="167" t="s">
        <v>4537</v>
      </c>
      <c r="K1033" s="167" t="s">
        <v>1217</v>
      </c>
      <c r="L1033" s="164" t="s">
        <v>2679</v>
      </c>
      <c r="M1033" s="164" t="s">
        <v>2681</v>
      </c>
      <c r="N1033" s="296">
        <v>878</v>
      </c>
      <c r="O1033" s="296">
        <v>878</v>
      </c>
      <c r="P1033" s="171">
        <v>0</v>
      </c>
      <c r="Q1033" s="171">
        <v>100</v>
      </c>
      <c r="R1033" s="164"/>
    </row>
    <row r="1034" spans="1:18" s="145" customFormat="1" ht="30" customHeight="1" x14ac:dyDescent="0.3">
      <c r="A1034" s="164">
        <f t="shared" si="18"/>
        <v>1029</v>
      </c>
      <c r="B1034" s="164" t="s">
        <v>4389</v>
      </c>
      <c r="C1034" s="164" t="s">
        <v>1261</v>
      </c>
      <c r="D1034" s="164" t="s">
        <v>3377</v>
      </c>
      <c r="E1034" s="164" t="s">
        <v>4535</v>
      </c>
      <c r="F1034" s="164" t="s">
        <v>28</v>
      </c>
      <c r="G1034" s="164" t="s">
        <v>221</v>
      </c>
      <c r="H1034" s="219" t="s">
        <v>4538</v>
      </c>
      <c r="I1034" s="168" t="s">
        <v>4539</v>
      </c>
      <c r="J1034" s="167" t="s">
        <v>4537</v>
      </c>
      <c r="K1034" s="167" t="s">
        <v>1217</v>
      </c>
      <c r="L1034" s="164" t="s">
        <v>2679</v>
      </c>
      <c r="M1034" s="164" t="s">
        <v>2681</v>
      </c>
      <c r="N1034" s="296">
        <v>500</v>
      </c>
      <c r="O1034" s="296">
        <v>500</v>
      </c>
      <c r="P1034" s="171">
        <v>0</v>
      </c>
      <c r="Q1034" s="171">
        <v>100</v>
      </c>
      <c r="R1034" s="164"/>
    </row>
    <row r="1035" spans="1:18" s="145" customFormat="1" ht="30" customHeight="1" x14ac:dyDescent="0.3">
      <c r="A1035" s="164">
        <f t="shared" si="18"/>
        <v>1030</v>
      </c>
      <c r="B1035" s="164" t="s">
        <v>4389</v>
      </c>
      <c r="C1035" s="164" t="s">
        <v>1261</v>
      </c>
      <c r="D1035" s="164" t="s">
        <v>3377</v>
      </c>
      <c r="E1035" s="164" t="s">
        <v>4535</v>
      </c>
      <c r="F1035" s="164" t="s">
        <v>28</v>
      </c>
      <c r="G1035" s="164" t="s">
        <v>221</v>
      </c>
      <c r="H1035" s="219" t="s">
        <v>4540</v>
      </c>
      <c r="I1035" s="168" t="s">
        <v>4541</v>
      </c>
      <c r="J1035" s="167" t="s">
        <v>4537</v>
      </c>
      <c r="K1035" s="167" t="s">
        <v>1217</v>
      </c>
      <c r="L1035" s="164" t="s">
        <v>2679</v>
      </c>
      <c r="M1035" s="164" t="s">
        <v>2681</v>
      </c>
      <c r="N1035" s="296">
        <v>806</v>
      </c>
      <c r="O1035" s="296">
        <v>806</v>
      </c>
      <c r="P1035" s="171">
        <v>0</v>
      </c>
      <c r="Q1035" s="171">
        <v>100</v>
      </c>
      <c r="R1035" s="164"/>
    </row>
    <row r="1036" spans="1:18" s="145" customFormat="1" ht="30" customHeight="1" x14ac:dyDescent="0.3">
      <c r="A1036" s="164">
        <f t="shared" si="18"/>
        <v>1031</v>
      </c>
      <c r="B1036" s="164" t="s">
        <v>4389</v>
      </c>
      <c r="C1036" s="164" t="s">
        <v>1261</v>
      </c>
      <c r="D1036" s="164" t="s">
        <v>3377</v>
      </c>
      <c r="E1036" s="164" t="s">
        <v>4535</v>
      </c>
      <c r="F1036" s="164" t="s">
        <v>28</v>
      </c>
      <c r="G1036" s="164" t="s">
        <v>221</v>
      </c>
      <c r="H1036" s="219" t="s">
        <v>4542</v>
      </c>
      <c r="I1036" s="168" t="s">
        <v>4543</v>
      </c>
      <c r="J1036" s="167" t="s">
        <v>4537</v>
      </c>
      <c r="K1036" s="167" t="s">
        <v>1217</v>
      </c>
      <c r="L1036" s="164" t="s">
        <v>2679</v>
      </c>
      <c r="M1036" s="164" t="s">
        <v>2681</v>
      </c>
      <c r="N1036" s="296">
        <v>651</v>
      </c>
      <c r="O1036" s="296">
        <v>651</v>
      </c>
      <c r="P1036" s="171">
        <v>0</v>
      </c>
      <c r="Q1036" s="171">
        <v>100</v>
      </c>
      <c r="R1036" s="164"/>
    </row>
    <row r="1037" spans="1:18" s="145" customFormat="1" ht="30" customHeight="1" x14ac:dyDescent="0.3">
      <c r="A1037" s="164">
        <f t="shared" si="18"/>
        <v>1032</v>
      </c>
      <c r="B1037" s="164" t="s">
        <v>4389</v>
      </c>
      <c r="C1037" s="164" t="s">
        <v>1261</v>
      </c>
      <c r="D1037" s="164" t="s">
        <v>3377</v>
      </c>
      <c r="E1037" s="164" t="s">
        <v>4535</v>
      </c>
      <c r="F1037" s="164" t="s">
        <v>28</v>
      </c>
      <c r="G1037" s="164" t="s">
        <v>221</v>
      </c>
      <c r="H1037" s="219" t="s">
        <v>4544</v>
      </c>
      <c r="I1037" s="168" t="s">
        <v>4545</v>
      </c>
      <c r="J1037" s="167" t="s">
        <v>4537</v>
      </c>
      <c r="K1037" s="167" t="s">
        <v>1217</v>
      </c>
      <c r="L1037" s="164" t="s">
        <v>2679</v>
      </c>
      <c r="M1037" s="164" t="s">
        <v>2681</v>
      </c>
      <c r="N1037" s="296">
        <v>133</v>
      </c>
      <c r="O1037" s="296">
        <v>133</v>
      </c>
      <c r="P1037" s="171">
        <v>0</v>
      </c>
      <c r="Q1037" s="171">
        <v>100</v>
      </c>
      <c r="R1037" s="164"/>
    </row>
    <row r="1038" spans="1:18" s="145" customFormat="1" ht="30" customHeight="1" x14ac:dyDescent="0.3">
      <c r="A1038" s="164">
        <f t="shared" si="18"/>
        <v>1033</v>
      </c>
      <c r="B1038" s="164" t="s">
        <v>4389</v>
      </c>
      <c r="C1038" s="164" t="s">
        <v>1261</v>
      </c>
      <c r="D1038" s="164" t="s">
        <v>3377</v>
      </c>
      <c r="E1038" s="164" t="s">
        <v>4535</v>
      </c>
      <c r="F1038" s="164" t="s">
        <v>28</v>
      </c>
      <c r="G1038" s="164" t="s">
        <v>221</v>
      </c>
      <c r="H1038" s="219" t="s">
        <v>4546</v>
      </c>
      <c r="I1038" s="168" t="s">
        <v>4547</v>
      </c>
      <c r="J1038" s="167" t="s">
        <v>4537</v>
      </c>
      <c r="K1038" s="167" t="s">
        <v>1217</v>
      </c>
      <c r="L1038" s="164" t="s">
        <v>2679</v>
      </c>
      <c r="M1038" s="164" t="s">
        <v>2681</v>
      </c>
      <c r="N1038" s="296">
        <v>718</v>
      </c>
      <c r="O1038" s="296">
        <v>718</v>
      </c>
      <c r="P1038" s="171">
        <v>0</v>
      </c>
      <c r="Q1038" s="171">
        <v>100</v>
      </c>
      <c r="R1038" s="164"/>
    </row>
    <row r="1039" spans="1:18" s="145" customFormat="1" ht="30" customHeight="1" x14ac:dyDescent="0.3">
      <c r="A1039" s="164">
        <f t="shared" si="18"/>
        <v>1034</v>
      </c>
      <c r="B1039" s="164" t="s">
        <v>4389</v>
      </c>
      <c r="C1039" s="164" t="s">
        <v>1261</v>
      </c>
      <c r="D1039" s="164" t="s">
        <v>3377</v>
      </c>
      <c r="E1039" s="164" t="s">
        <v>4535</v>
      </c>
      <c r="F1039" s="164" t="s">
        <v>28</v>
      </c>
      <c r="G1039" s="164" t="s">
        <v>221</v>
      </c>
      <c r="H1039" s="219" t="s">
        <v>4548</v>
      </c>
      <c r="I1039" s="168" t="s">
        <v>4549</v>
      </c>
      <c r="J1039" s="167" t="s">
        <v>4537</v>
      </c>
      <c r="K1039" s="167" t="s">
        <v>1217</v>
      </c>
      <c r="L1039" s="164" t="s">
        <v>2679</v>
      </c>
      <c r="M1039" s="164" t="s">
        <v>2681</v>
      </c>
      <c r="N1039" s="296">
        <v>719</v>
      </c>
      <c r="O1039" s="296">
        <v>719</v>
      </c>
      <c r="P1039" s="171">
        <v>0</v>
      </c>
      <c r="Q1039" s="171">
        <v>100</v>
      </c>
      <c r="R1039" s="164"/>
    </row>
    <row r="1040" spans="1:18" s="145" customFormat="1" ht="30" customHeight="1" x14ac:dyDescent="0.3">
      <c r="A1040" s="164">
        <f t="shared" si="18"/>
        <v>1035</v>
      </c>
      <c r="B1040" s="164" t="s">
        <v>4389</v>
      </c>
      <c r="C1040" s="164" t="s">
        <v>1261</v>
      </c>
      <c r="D1040" s="164" t="s">
        <v>3377</v>
      </c>
      <c r="E1040" s="164" t="s">
        <v>4535</v>
      </c>
      <c r="F1040" s="164" t="s">
        <v>28</v>
      </c>
      <c r="G1040" s="164" t="s">
        <v>221</v>
      </c>
      <c r="H1040" s="219" t="s">
        <v>4550</v>
      </c>
      <c r="I1040" s="168" t="s">
        <v>4551</v>
      </c>
      <c r="J1040" s="167" t="s">
        <v>4537</v>
      </c>
      <c r="K1040" s="167" t="s">
        <v>1217</v>
      </c>
      <c r="L1040" s="164" t="s">
        <v>2679</v>
      </c>
      <c r="M1040" s="164" t="s">
        <v>2681</v>
      </c>
      <c r="N1040" s="296">
        <v>246</v>
      </c>
      <c r="O1040" s="296">
        <v>246</v>
      </c>
      <c r="P1040" s="171">
        <v>0</v>
      </c>
      <c r="Q1040" s="171">
        <v>100</v>
      </c>
      <c r="R1040" s="164"/>
    </row>
    <row r="1041" spans="1:18" s="145" customFormat="1" ht="30" customHeight="1" x14ac:dyDescent="0.3">
      <c r="A1041" s="164">
        <f t="shared" si="18"/>
        <v>1036</v>
      </c>
      <c r="B1041" s="164" t="s">
        <v>4389</v>
      </c>
      <c r="C1041" s="164" t="s">
        <v>1261</v>
      </c>
      <c r="D1041" s="164" t="s">
        <v>3377</v>
      </c>
      <c r="E1041" s="164" t="s">
        <v>4535</v>
      </c>
      <c r="F1041" s="164" t="s">
        <v>28</v>
      </c>
      <c r="G1041" s="164" t="s">
        <v>221</v>
      </c>
      <c r="H1041" s="219" t="s">
        <v>4552</v>
      </c>
      <c r="I1041" s="168" t="s">
        <v>4532</v>
      </c>
      <c r="J1041" s="167" t="s">
        <v>4537</v>
      </c>
      <c r="K1041" s="167" t="s">
        <v>1217</v>
      </c>
      <c r="L1041" s="164" t="s">
        <v>2679</v>
      </c>
      <c r="M1041" s="164" t="s">
        <v>2681</v>
      </c>
      <c r="N1041" s="296">
        <v>225</v>
      </c>
      <c r="O1041" s="296">
        <v>225</v>
      </c>
      <c r="P1041" s="171">
        <v>0</v>
      </c>
      <c r="Q1041" s="171">
        <v>100</v>
      </c>
      <c r="R1041" s="164"/>
    </row>
    <row r="1042" spans="1:18" s="145" customFormat="1" ht="30" customHeight="1" x14ac:dyDescent="0.3">
      <c r="A1042" s="164">
        <f t="shared" si="18"/>
        <v>1037</v>
      </c>
      <c r="B1042" s="164" t="s">
        <v>4389</v>
      </c>
      <c r="C1042" s="164" t="s">
        <v>1261</v>
      </c>
      <c r="D1042" s="164" t="s">
        <v>3377</v>
      </c>
      <c r="E1042" s="164" t="s">
        <v>4535</v>
      </c>
      <c r="F1042" s="164" t="s">
        <v>28</v>
      </c>
      <c r="G1042" s="164" t="s">
        <v>221</v>
      </c>
      <c r="H1042" s="219" t="s">
        <v>4553</v>
      </c>
      <c r="I1042" s="168" t="s">
        <v>4554</v>
      </c>
      <c r="J1042" s="167" t="s">
        <v>4537</v>
      </c>
      <c r="K1042" s="167" t="s">
        <v>1217</v>
      </c>
      <c r="L1042" s="164" t="s">
        <v>2679</v>
      </c>
      <c r="M1042" s="164" t="s">
        <v>2681</v>
      </c>
      <c r="N1042" s="296">
        <v>1079</v>
      </c>
      <c r="O1042" s="296">
        <v>1079</v>
      </c>
      <c r="P1042" s="171">
        <v>0</v>
      </c>
      <c r="Q1042" s="171">
        <v>100</v>
      </c>
      <c r="R1042" s="164"/>
    </row>
    <row r="1043" spans="1:18" s="145" customFormat="1" ht="30" customHeight="1" x14ac:dyDescent="0.3">
      <c r="A1043" s="164">
        <f t="shared" si="18"/>
        <v>1038</v>
      </c>
      <c r="B1043" s="164" t="s">
        <v>4389</v>
      </c>
      <c r="C1043" s="164" t="s">
        <v>1261</v>
      </c>
      <c r="D1043" s="164" t="s">
        <v>3377</v>
      </c>
      <c r="E1043" s="164" t="s">
        <v>4535</v>
      </c>
      <c r="F1043" s="164" t="s">
        <v>28</v>
      </c>
      <c r="G1043" s="164" t="s">
        <v>221</v>
      </c>
      <c r="H1043" s="219" t="s">
        <v>4555</v>
      </c>
      <c r="I1043" s="168" t="s">
        <v>4556</v>
      </c>
      <c r="J1043" s="167" t="s">
        <v>4537</v>
      </c>
      <c r="K1043" s="167" t="s">
        <v>1217</v>
      </c>
      <c r="L1043" s="164" t="s">
        <v>2679</v>
      </c>
      <c r="M1043" s="164" t="s">
        <v>2681</v>
      </c>
      <c r="N1043" s="296">
        <v>188</v>
      </c>
      <c r="O1043" s="296">
        <v>188</v>
      </c>
      <c r="P1043" s="171">
        <v>0</v>
      </c>
      <c r="Q1043" s="171">
        <v>100</v>
      </c>
      <c r="R1043" s="164"/>
    </row>
    <row r="1044" spans="1:18" s="145" customFormat="1" ht="30" customHeight="1" x14ac:dyDescent="0.3">
      <c r="A1044" s="164">
        <f t="shared" si="18"/>
        <v>1039</v>
      </c>
      <c r="B1044" s="164" t="s">
        <v>4389</v>
      </c>
      <c r="C1044" s="164" t="s">
        <v>1261</v>
      </c>
      <c r="D1044" s="164" t="s">
        <v>3377</v>
      </c>
      <c r="E1044" s="164" t="s">
        <v>4535</v>
      </c>
      <c r="F1044" s="164" t="s">
        <v>28</v>
      </c>
      <c r="G1044" s="164" t="s">
        <v>221</v>
      </c>
      <c r="H1044" s="219" t="s">
        <v>4557</v>
      </c>
      <c r="I1044" s="168" t="s">
        <v>4558</v>
      </c>
      <c r="J1044" s="167" t="s">
        <v>4537</v>
      </c>
      <c r="K1044" s="167" t="s">
        <v>1217</v>
      </c>
      <c r="L1044" s="164" t="s">
        <v>2679</v>
      </c>
      <c r="M1044" s="164" t="s">
        <v>2681</v>
      </c>
      <c r="N1044" s="296">
        <v>162</v>
      </c>
      <c r="O1044" s="296">
        <v>162</v>
      </c>
      <c r="P1044" s="171">
        <v>0</v>
      </c>
      <c r="Q1044" s="171">
        <v>100</v>
      </c>
      <c r="R1044" s="164"/>
    </row>
    <row r="1045" spans="1:18" s="145" customFormat="1" ht="30" customHeight="1" x14ac:dyDescent="0.3">
      <c r="A1045" s="164">
        <f t="shared" si="18"/>
        <v>1040</v>
      </c>
      <c r="B1045" s="164" t="s">
        <v>4389</v>
      </c>
      <c r="C1045" s="164" t="s">
        <v>1261</v>
      </c>
      <c r="D1045" s="164" t="s">
        <v>3377</v>
      </c>
      <c r="E1045" s="164" t="s">
        <v>4535</v>
      </c>
      <c r="F1045" s="164" t="s">
        <v>28</v>
      </c>
      <c r="G1045" s="164" t="s">
        <v>221</v>
      </c>
      <c r="H1045" s="219" t="s">
        <v>4559</v>
      </c>
      <c r="I1045" s="168" t="s">
        <v>4527</v>
      </c>
      <c r="J1045" s="167" t="s">
        <v>4537</v>
      </c>
      <c r="K1045" s="167" t="s">
        <v>1217</v>
      </c>
      <c r="L1045" s="164" t="s">
        <v>2679</v>
      </c>
      <c r="M1045" s="164" t="s">
        <v>2681</v>
      </c>
      <c r="N1045" s="296">
        <v>356</v>
      </c>
      <c r="O1045" s="296">
        <v>356</v>
      </c>
      <c r="P1045" s="171">
        <v>0</v>
      </c>
      <c r="Q1045" s="171">
        <v>100</v>
      </c>
      <c r="R1045" s="164"/>
    </row>
    <row r="1046" spans="1:18" s="145" customFormat="1" ht="30" customHeight="1" x14ac:dyDescent="0.3">
      <c r="A1046" s="164">
        <f t="shared" si="18"/>
        <v>1041</v>
      </c>
      <c r="B1046" s="164" t="s">
        <v>4389</v>
      </c>
      <c r="C1046" s="164" t="s">
        <v>1261</v>
      </c>
      <c r="D1046" s="164" t="s">
        <v>3377</v>
      </c>
      <c r="E1046" s="164" t="s">
        <v>4535</v>
      </c>
      <c r="F1046" s="164" t="s">
        <v>28</v>
      </c>
      <c r="G1046" s="164" t="s">
        <v>221</v>
      </c>
      <c r="H1046" s="219" t="s">
        <v>4560</v>
      </c>
      <c r="I1046" s="168" t="s">
        <v>613</v>
      </c>
      <c r="J1046" s="167" t="s">
        <v>4537</v>
      </c>
      <c r="K1046" s="167" t="s">
        <v>1217</v>
      </c>
      <c r="L1046" s="164" t="s">
        <v>2679</v>
      </c>
      <c r="M1046" s="164" t="s">
        <v>2681</v>
      </c>
      <c r="N1046" s="296">
        <v>127</v>
      </c>
      <c r="O1046" s="296">
        <v>127</v>
      </c>
      <c r="P1046" s="171">
        <v>0</v>
      </c>
      <c r="Q1046" s="171">
        <v>100</v>
      </c>
      <c r="R1046" s="164"/>
    </row>
    <row r="1047" spans="1:18" s="145" customFormat="1" ht="30" customHeight="1" x14ac:dyDescent="0.3">
      <c r="A1047" s="164">
        <f t="shared" si="18"/>
        <v>1042</v>
      </c>
      <c r="B1047" s="164" t="s">
        <v>4389</v>
      </c>
      <c r="C1047" s="164" t="s">
        <v>1261</v>
      </c>
      <c r="D1047" s="164" t="s">
        <v>3377</v>
      </c>
      <c r="E1047" s="164" t="s">
        <v>4535</v>
      </c>
      <c r="F1047" s="164" t="s">
        <v>28</v>
      </c>
      <c r="G1047" s="164" t="s">
        <v>221</v>
      </c>
      <c r="H1047" s="219" t="s">
        <v>4561</v>
      </c>
      <c r="I1047" s="168" t="s">
        <v>4543</v>
      </c>
      <c r="J1047" s="167" t="s">
        <v>4537</v>
      </c>
      <c r="K1047" s="167" t="s">
        <v>73</v>
      </c>
      <c r="L1047" s="164" t="s">
        <v>2679</v>
      </c>
      <c r="M1047" s="164" t="s">
        <v>2681</v>
      </c>
      <c r="N1047" s="296">
        <v>15280</v>
      </c>
      <c r="O1047" s="296">
        <v>15280</v>
      </c>
      <c r="P1047" s="171">
        <v>0</v>
      </c>
      <c r="Q1047" s="171">
        <v>100</v>
      </c>
      <c r="R1047" s="164"/>
    </row>
    <row r="1048" spans="1:18" s="145" customFormat="1" ht="30" customHeight="1" x14ac:dyDescent="0.3">
      <c r="A1048" s="164">
        <f t="shared" si="18"/>
        <v>1043</v>
      </c>
      <c r="B1048" s="164" t="s">
        <v>4389</v>
      </c>
      <c r="C1048" s="164" t="s">
        <v>1261</v>
      </c>
      <c r="D1048" s="164" t="s">
        <v>3377</v>
      </c>
      <c r="E1048" s="164" t="s">
        <v>4535</v>
      </c>
      <c r="F1048" s="164" t="s">
        <v>28</v>
      </c>
      <c r="G1048" s="164" t="s">
        <v>221</v>
      </c>
      <c r="H1048" s="219" t="s">
        <v>4562</v>
      </c>
      <c r="I1048" s="168" t="s">
        <v>4530</v>
      </c>
      <c r="J1048" s="167" t="s">
        <v>4537</v>
      </c>
      <c r="K1048" s="167" t="s">
        <v>1217</v>
      </c>
      <c r="L1048" s="164" t="s">
        <v>2679</v>
      </c>
      <c r="M1048" s="164" t="s">
        <v>2681</v>
      </c>
      <c r="N1048" s="296">
        <v>314</v>
      </c>
      <c r="O1048" s="296">
        <v>314</v>
      </c>
      <c r="P1048" s="171">
        <v>0</v>
      </c>
      <c r="Q1048" s="171">
        <v>100</v>
      </c>
      <c r="R1048" s="164"/>
    </row>
    <row r="1049" spans="1:18" s="145" customFormat="1" ht="30" customHeight="1" x14ac:dyDescent="0.3">
      <c r="A1049" s="164">
        <f t="shared" si="18"/>
        <v>1044</v>
      </c>
      <c r="B1049" s="164" t="s">
        <v>4389</v>
      </c>
      <c r="C1049" s="164" t="s">
        <v>1261</v>
      </c>
      <c r="D1049" s="164" t="s">
        <v>3377</v>
      </c>
      <c r="E1049" s="164" t="s">
        <v>4535</v>
      </c>
      <c r="F1049" s="164" t="s">
        <v>28</v>
      </c>
      <c r="G1049" s="164" t="s">
        <v>221</v>
      </c>
      <c r="H1049" s="219" t="s">
        <v>4563</v>
      </c>
      <c r="I1049" s="168" t="s">
        <v>4564</v>
      </c>
      <c r="J1049" s="167" t="s">
        <v>4537</v>
      </c>
      <c r="K1049" s="167" t="s">
        <v>1217</v>
      </c>
      <c r="L1049" s="164" t="s">
        <v>2679</v>
      </c>
      <c r="M1049" s="164" t="s">
        <v>2681</v>
      </c>
      <c r="N1049" s="296">
        <v>286</v>
      </c>
      <c r="O1049" s="296">
        <v>286</v>
      </c>
      <c r="P1049" s="171">
        <v>0</v>
      </c>
      <c r="Q1049" s="171">
        <v>100</v>
      </c>
      <c r="R1049" s="164"/>
    </row>
    <row r="1050" spans="1:18" s="145" customFormat="1" ht="30" customHeight="1" x14ac:dyDescent="0.3">
      <c r="A1050" s="164">
        <f t="shared" si="18"/>
        <v>1045</v>
      </c>
      <c r="B1050" s="164" t="s">
        <v>4389</v>
      </c>
      <c r="C1050" s="164" t="s">
        <v>1261</v>
      </c>
      <c r="D1050" s="164" t="s">
        <v>3377</v>
      </c>
      <c r="E1050" s="164" t="s">
        <v>4535</v>
      </c>
      <c r="F1050" s="164" t="s">
        <v>28</v>
      </c>
      <c r="G1050" s="164" t="s">
        <v>221</v>
      </c>
      <c r="H1050" s="219" t="s">
        <v>4565</v>
      </c>
      <c r="I1050" s="168" t="s">
        <v>613</v>
      </c>
      <c r="J1050" s="167" t="s">
        <v>4537</v>
      </c>
      <c r="K1050" s="167" t="s">
        <v>1217</v>
      </c>
      <c r="L1050" s="164" t="s">
        <v>2679</v>
      </c>
      <c r="M1050" s="164" t="s">
        <v>2681</v>
      </c>
      <c r="N1050" s="296">
        <v>150</v>
      </c>
      <c r="O1050" s="296">
        <v>150</v>
      </c>
      <c r="P1050" s="171">
        <v>0</v>
      </c>
      <c r="Q1050" s="171">
        <v>100</v>
      </c>
      <c r="R1050" s="164"/>
    </row>
    <row r="1051" spans="1:18" s="145" customFormat="1" ht="30" customHeight="1" x14ac:dyDescent="0.3">
      <c r="A1051" s="164">
        <f t="shared" si="18"/>
        <v>1046</v>
      </c>
      <c r="B1051" s="164" t="s">
        <v>4389</v>
      </c>
      <c r="C1051" s="164" t="s">
        <v>1261</v>
      </c>
      <c r="D1051" s="164" t="s">
        <v>4566</v>
      </c>
      <c r="E1051" s="164" t="s">
        <v>4567</v>
      </c>
      <c r="F1051" s="164" t="s">
        <v>28</v>
      </c>
      <c r="G1051" s="164" t="s">
        <v>221</v>
      </c>
      <c r="H1051" s="219" t="s">
        <v>4568</v>
      </c>
      <c r="I1051" s="168" t="s">
        <v>4556</v>
      </c>
      <c r="J1051" s="167" t="s">
        <v>4537</v>
      </c>
      <c r="K1051" s="167" t="s">
        <v>1217</v>
      </c>
      <c r="L1051" s="164" t="s">
        <v>2679</v>
      </c>
      <c r="M1051" s="164" t="s">
        <v>2681</v>
      </c>
      <c r="N1051" s="296">
        <v>537</v>
      </c>
      <c r="O1051" s="296">
        <v>537</v>
      </c>
      <c r="P1051" s="171">
        <v>0</v>
      </c>
      <c r="Q1051" s="171">
        <v>100</v>
      </c>
      <c r="R1051" s="164"/>
    </row>
    <row r="1052" spans="1:18" s="145" customFormat="1" ht="30" customHeight="1" x14ac:dyDescent="0.3">
      <c r="A1052" s="164">
        <f t="shared" si="18"/>
        <v>1047</v>
      </c>
      <c r="B1052" s="164" t="s">
        <v>4389</v>
      </c>
      <c r="C1052" s="164" t="s">
        <v>1261</v>
      </c>
      <c r="D1052" s="164" t="s">
        <v>4566</v>
      </c>
      <c r="E1052" s="164" t="s">
        <v>4567</v>
      </c>
      <c r="F1052" s="164" t="s">
        <v>28</v>
      </c>
      <c r="G1052" s="164" t="s">
        <v>221</v>
      </c>
      <c r="H1052" s="219" t="s">
        <v>4569</v>
      </c>
      <c r="I1052" s="168" t="s">
        <v>4541</v>
      </c>
      <c r="J1052" s="167" t="s">
        <v>4537</v>
      </c>
      <c r="K1052" s="167" t="s">
        <v>1217</v>
      </c>
      <c r="L1052" s="164" t="s">
        <v>2679</v>
      </c>
      <c r="M1052" s="164" t="s">
        <v>2681</v>
      </c>
      <c r="N1052" s="296">
        <v>285</v>
      </c>
      <c r="O1052" s="296">
        <v>285</v>
      </c>
      <c r="P1052" s="171">
        <v>0</v>
      </c>
      <c r="Q1052" s="171">
        <v>100</v>
      </c>
      <c r="R1052" s="164"/>
    </row>
    <row r="1053" spans="1:18" s="145" customFormat="1" ht="30" customHeight="1" x14ac:dyDescent="0.3">
      <c r="A1053" s="164">
        <f t="shared" si="18"/>
        <v>1048</v>
      </c>
      <c r="B1053" s="164" t="s">
        <v>4389</v>
      </c>
      <c r="C1053" s="164" t="s">
        <v>1261</v>
      </c>
      <c r="D1053" s="164" t="s">
        <v>4566</v>
      </c>
      <c r="E1053" s="164" t="s">
        <v>4567</v>
      </c>
      <c r="F1053" s="164" t="s">
        <v>28</v>
      </c>
      <c r="G1053" s="164" t="s">
        <v>221</v>
      </c>
      <c r="H1053" s="219" t="s">
        <v>4570</v>
      </c>
      <c r="I1053" s="168" t="s">
        <v>4495</v>
      </c>
      <c r="J1053" s="167" t="s">
        <v>4537</v>
      </c>
      <c r="K1053" s="167" t="s">
        <v>1217</v>
      </c>
      <c r="L1053" s="164" t="s">
        <v>2679</v>
      </c>
      <c r="M1053" s="164" t="s">
        <v>2681</v>
      </c>
      <c r="N1053" s="296">
        <v>194</v>
      </c>
      <c r="O1053" s="296">
        <v>194</v>
      </c>
      <c r="P1053" s="171">
        <v>0</v>
      </c>
      <c r="Q1053" s="171">
        <v>100</v>
      </c>
      <c r="R1053" s="164"/>
    </row>
    <row r="1054" spans="1:18" s="145" customFormat="1" ht="30" customHeight="1" x14ac:dyDescent="0.3">
      <c r="A1054" s="164">
        <f t="shared" si="18"/>
        <v>1049</v>
      </c>
      <c r="B1054" s="164" t="s">
        <v>4389</v>
      </c>
      <c r="C1054" s="164" t="s">
        <v>1261</v>
      </c>
      <c r="D1054" s="164" t="s">
        <v>4566</v>
      </c>
      <c r="E1054" s="164" t="s">
        <v>4567</v>
      </c>
      <c r="F1054" s="164" t="s">
        <v>28</v>
      </c>
      <c r="G1054" s="164" t="s">
        <v>221</v>
      </c>
      <c r="H1054" s="219" t="s">
        <v>4571</v>
      </c>
      <c r="I1054" s="168" t="s">
        <v>4564</v>
      </c>
      <c r="J1054" s="167" t="s">
        <v>4537</v>
      </c>
      <c r="K1054" s="167" t="s">
        <v>1217</v>
      </c>
      <c r="L1054" s="164" t="s">
        <v>2679</v>
      </c>
      <c r="M1054" s="164" t="s">
        <v>2681</v>
      </c>
      <c r="N1054" s="296">
        <v>329</v>
      </c>
      <c r="O1054" s="296">
        <v>329</v>
      </c>
      <c r="P1054" s="171">
        <v>0</v>
      </c>
      <c r="Q1054" s="171">
        <v>100</v>
      </c>
      <c r="R1054" s="164"/>
    </row>
    <row r="1055" spans="1:18" s="145" customFormat="1" ht="30" customHeight="1" x14ac:dyDescent="0.3">
      <c r="A1055" s="164">
        <f t="shared" si="18"/>
        <v>1050</v>
      </c>
      <c r="B1055" s="164" t="s">
        <v>4389</v>
      </c>
      <c r="C1055" s="164" t="s">
        <v>1261</v>
      </c>
      <c r="D1055" s="164" t="s">
        <v>4566</v>
      </c>
      <c r="E1055" s="164" t="s">
        <v>4567</v>
      </c>
      <c r="F1055" s="164" t="s">
        <v>28</v>
      </c>
      <c r="G1055" s="164" t="s">
        <v>221</v>
      </c>
      <c r="H1055" s="219" t="s">
        <v>4572</v>
      </c>
      <c r="I1055" s="168" t="s">
        <v>4573</v>
      </c>
      <c r="J1055" s="167" t="s">
        <v>4537</v>
      </c>
      <c r="K1055" s="167" t="s">
        <v>1217</v>
      </c>
      <c r="L1055" s="164" t="s">
        <v>2679</v>
      </c>
      <c r="M1055" s="164" t="s">
        <v>2681</v>
      </c>
      <c r="N1055" s="296">
        <v>133</v>
      </c>
      <c r="O1055" s="296">
        <v>133</v>
      </c>
      <c r="P1055" s="171">
        <v>0</v>
      </c>
      <c r="Q1055" s="171">
        <v>100</v>
      </c>
      <c r="R1055" s="164"/>
    </row>
    <row r="1056" spans="1:18" s="145" customFormat="1" ht="30" customHeight="1" x14ac:dyDescent="0.3">
      <c r="A1056" s="164">
        <f t="shared" si="18"/>
        <v>1051</v>
      </c>
      <c r="B1056" s="164" t="s">
        <v>4389</v>
      </c>
      <c r="C1056" s="164" t="s">
        <v>1261</v>
      </c>
      <c r="D1056" s="164" t="s">
        <v>4566</v>
      </c>
      <c r="E1056" s="164" t="s">
        <v>4567</v>
      </c>
      <c r="F1056" s="164" t="s">
        <v>28</v>
      </c>
      <c r="G1056" s="164" t="s">
        <v>221</v>
      </c>
      <c r="H1056" s="219" t="s">
        <v>4574</v>
      </c>
      <c r="I1056" s="168" t="s">
        <v>4497</v>
      </c>
      <c r="J1056" s="167" t="s">
        <v>4537</v>
      </c>
      <c r="K1056" s="167" t="s">
        <v>1217</v>
      </c>
      <c r="L1056" s="164" t="s">
        <v>2679</v>
      </c>
      <c r="M1056" s="164" t="s">
        <v>2681</v>
      </c>
      <c r="N1056" s="296">
        <v>102</v>
      </c>
      <c r="O1056" s="296">
        <v>102</v>
      </c>
      <c r="P1056" s="171">
        <v>0</v>
      </c>
      <c r="Q1056" s="171">
        <v>100</v>
      </c>
      <c r="R1056" s="164"/>
    </row>
    <row r="1057" spans="1:18" s="145" customFormat="1" ht="30" customHeight="1" x14ac:dyDescent="0.3">
      <c r="A1057" s="164">
        <f t="shared" si="18"/>
        <v>1052</v>
      </c>
      <c r="B1057" s="164" t="s">
        <v>4389</v>
      </c>
      <c r="C1057" s="164" t="s">
        <v>1261</v>
      </c>
      <c r="D1057" s="164" t="s">
        <v>4566</v>
      </c>
      <c r="E1057" s="164" t="s">
        <v>4567</v>
      </c>
      <c r="F1057" s="164" t="s">
        <v>28</v>
      </c>
      <c r="G1057" s="164" t="s">
        <v>221</v>
      </c>
      <c r="H1057" s="219" t="s">
        <v>4575</v>
      </c>
      <c r="I1057" s="168" t="s">
        <v>4576</v>
      </c>
      <c r="J1057" s="167" t="s">
        <v>4537</v>
      </c>
      <c r="K1057" s="167" t="s">
        <v>1217</v>
      </c>
      <c r="L1057" s="164" t="s">
        <v>2679</v>
      </c>
      <c r="M1057" s="164" t="s">
        <v>2681</v>
      </c>
      <c r="N1057" s="296">
        <v>124</v>
      </c>
      <c r="O1057" s="296">
        <v>124</v>
      </c>
      <c r="P1057" s="171">
        <v>0</v>
      </c>
      <c r="Q1057" s="171">
        <v>100</v>
      </c>
      <c r="R1057" s="164"/>
    </row>
    <row r="1058" spans="1:18" s="145" customFormat="1" ht="30" customHeight="1" x14ac:dyDescent="0.3">
      <c r="A1058" s="164">
        <f t="shared" si="18"/>
        <v>1053</v>
      </c>
      <c r="B1058" s="164" t="s">
        <v>4389</v>
      </c>
      <c r="C1058" s="164" t="s">
        <v>1261</v>
      </c>
      <c r="D1058" s="164" t="s">
        <v>4566</v>
      </c>
      <c r="E1058" s="164" t="s">
        <v>4567</v>
      </c>
      <c r="F1058" s="164" t="s">
        <v>28</v>
      </c>
      <c r="G1058" s="164" t="s">
        <v>221</v>
      </c>
      <c r="H1058" s="219" t="s">
        <v>4577</v>
      </c>
      <c r="I1058" s="168" t="s">
        <v>4578</v>
      </c>
      <c r="J1058" s="167" t="s">
        <v>4537</v>
      </c>
      <c r="K1058" s="167" t="s">
        <v>1217</v>
      </c>
      <c r="L1058" s="164" t="s">
        <v>2679</v>
      </c>
      <c r="M1058" s="164" t="s">
        <v>2681</v>
      </c>
      <c r="N1058" s="296">
        <v>100</v>
      </c>
      <c r="O1058" s="296">
        <v>100</v>
      </c>
      <c r="P1058" s="171">
        <v>0</v>
      </c>
      <c r="Q1058" s="171">
        <v>100</v>
      </c>
      <c r="R1058" s="164"/>
    </row>
    <row r="1059" spans="1:18" s="145" customFormat="1" ht="30" customHeight="1" x14ac:dyDescent="0.3">
      <c r="A1059" s="164">
        <f t="shared" si="18"/>
        <v>1054</v>
      </c>
      <c r="B1059" s="164" t="s">
        <v>4389</v>
      </c>
      <c r="C1059" s="164" t="s">
        <v>1261</v>
      </c>
      <c r="D1059" s="164" t="s">
        <v>4566</v>
      </c>
      <c r="E1059" s="164" t="s">
        <v>4567</v>
      </c>
      <c r="F1059" s="164" t="s">
        <v>28</v>
      </c>
      <c r="G1059" s="164" t="s">
        <v>221</v>
      </c>
      <c r="H1059" s="219" t="s">
        <v>4579</v>
      </c>
      <c r="I1059" s="168" t="s">
        <v>4580</v>
      </c>
      <c r="J1059" s="167" t="s">
        <v>4537</v>
      </c>
      <c r="K1059" s="167" t="s">
        <v>1217</v>
      </c>
      <c r="L1059" s="164" t="s">
        <v>2679</v>
      </c>
      <c r="M1059" s="164" t="s">
        <v>2681</v>
      </c>
      <c r="N1059" s="296">
        <v>130</v>
      </c>
      <c r="O1059" s="296">
        <v>130</v>
      </c>
      <c r="P1059" s="171">
        <v>0</v>
      </c>
      <c r="Q1059" s="171">
        <v>100</v>
      </c>
      <c r="R1059" s="164"/>
    </row>
    <row r="1060" spans="1:18" s="145" customFormat="1" ht="30" customHeight="1" x14ac:dyDescent="0.3">
      <c r="A1060" s="164">
        <f t="shared" si="18"/>
        <v>1055</v>
      </c>
      <c r="B1060" s="164" t="s">
        <v>4389</v>
      </c>
      <c r="C1060" s="164" t="s">
        <v>1261</v>
      </c>
      <c r="D1060" s="164" t="s">
        <v>4566</v>
      </c>
      <c r="E1060" s="164" t="s">
        <v>4567</v>
      </c>
      <c r="F1060" s="164" t="s">
        <v>28</v>
      </c>
      <c r="G1060" s="164" t="s">
        <v>221</v>
      </c>
      <c r="H1060" s="219" t="s">
        <v>4581</v>
      </c>
      <c r="I1060" s="168" t="s">
        <v>613</v>
      </c>
      <c r="J1060" s="167" t="s">
        <v>4537</v>
      </c>
      <c r="K1060" s="167" t="s">
        <v>1217</v>
      </c>
      <c r="L1060" s="164" t="s">
        <v>2679</v>
      </c>
      <c r="M1060" s="164" t="s">
        <v>2681</v>
      </c>
      <c r="N1060" s="296">
        <v>512</v>
      </c>
      <c r="O1060" s="296">
        <v>512</v>
      </c>
      <c r="P1060" s="171">
        <v>0</v>
      </c>
      <c r="Q1060" s="171">
        <v>100</v>
      </c>
      <c r="R1060" s="215"/>
    </row>
    <row r="1061" spans="1:18" s="231" customFormat="1" ht="30" customHeight="1" x14ac:dyDescent="0.3">
      <c r="A1061" s="164">
        <f t="shared" si="18"/>
        <v>1056</v>
      </c>
      <c r="B1061" s="220" t="s">
        <v>4582</v>
      </c>
      <c r="C1061" s="223" t="s">
        <v>25</v>
      </c>
      <c r="D1061" s="223" t="s">
        <v>4583</v>
      </c>
      <c r="E1061" s="223" t="s">
        <v>4584</v>
      </c>
      <c r="F1061" s="223" t="s">
        <v>28</v>
      </c>
      <c r="G1061" s="224" t="s">
        <v>4585</v>
      </c>
      <c r="H1061" s="233" t="s">
        <v>4586</v>
      </c>
      <c r="I1061" s="233" t="s">
        <v>4587</v>
      </c>
      <c r="J1061" s="233" t="s">
        <v>4588</v>
      </c>
      <c r="K1061" s="223" t="s">
        <v>264</v>
      </c>
      <c r="L1061" s="220" t="s">
        <v>326</v>
      </c>
      <c r="M1061" s="223" t="s">
        <v>1271</v>
      </c>
      <c r="N1061" s="270">
        <v>120</v>
      </c>
      <c r="O1061" s="270">
        <v>120</v>
      </c>
      <c r="P1061" s="271">
        <v>0</v>
      </c>
      <c r="Q1061" s="271">
        <v>100</v>
      </c>
      <c r="R1061" s="228"/>
    </row>
    <row r="1062" spans="1:18" s="231" customFormat="1" ht="30" customHeight="1" x14ac:dyDescent="0.3">
      <c r="A1062" s="164">
        <f t="shared" si="18"/>
        <v>1057</v>
      </c>
      <c r="B1062" s="220" t="s">
        <v>4582</v>
      </c>
      <c r="C1062" s="223" t="s">
        <v>4589</v>
      </c>
      <c r="D1062" s="223" t="s">
        <v>4590</v>
      </c>
      <c r="E1062" s="223" t="s">
        <v>4591</v>
      </c>
      <c r="F1062" s="223" t="s">
        <v>312</v>
      </c>
      <c r="G1062" s="223" t="s">
        <v>2074</v>
      </c>
      <c r="H1062" s="238" t="s">
        <v>4592</v>
      </c>
      <c r="I1062" s="272" t="s">
        <v>4593</v>
      </c>
      <c r="J1062" s="272" t="s">
        <v>4594</v>
      </c>
      <c r="K1062" s="223" t="s">
        <v>290</v>
      </c>
      <c r="L1062" s="223" t="s">
        <v>264</v>
      </c>
      <c r="M1062" s="223" t="s">
        <v>602</v>
      </c>
      <c r="N1062" s="270">
        <v>2150</v>
      </c>
      <c r="O1062" s="270">
        <v>2150</v>
      </c>
      <c r="P1062" s="271">
        <v>0</v>
      </c>
      <c r="Q1062" s="271">
        <v>100</v>
      </c>
      <c r="R1062" s="228"/>
    </row>
    <row r="1063" spans="1:18" s="231" customFormat="1" ht="33" x14ac:dyDescent="0.3">
      <c r="A1063" s="164">
        <f t="shared" si="18"/>
        <v>1058</v>
      </c>
      <c r="B1063" s="220" t="s">
        <v>4582</v>
      </c>
      <c r="C1063" s="223" t="s">
        <v>4323</v>
      </c>
      <c r="D1063" s="223" t="s">
        <v>4595</v>
      </c>
      <c r="E1063" s="223" t="s">
        <v>4596</v>
      </c>
      <c r="F1063" s="223" t="s">
        <v>37</v>
      </c>
      <c r="G1063" s="223" t="s">
        <v>260</v>
      </c>
      <c r="H1063" s="233" t="s">
        <v>4597</v>
      </c>
      <c r="I1063" s="233" t="s">
        <v>4598</v>
      </c>
      <c r="J1063" s="272" t="s">
        <v>4599</v>
      </c>
      <c r="K1063" s="225" t="s">
        <v>90</v>
      </c>
      <c r="L1063" s="223"/>
      <c r="M1063" s="223"/>
      <c r="N1063" s="273">
        <v>6000</v>
      </c>
      <c r="O1063" s="273">
        <v>6000</v>
      </c>
      <c r="P1063" s="271">
        <v>0</v>
      </c>
      <c r="Q1063" s="271">
        <v>30</v>
      </c>
      <c r="R1063" s="220"/>
    </row>
    <row r="1064" spans="1:18" s="231" customFormat="1" ht="30" customHeight="1" x14ac:dyDescent="0.3">
      <c r="A1064" s="164">
        <f t="shared" si="18"/>
        <v>1059</v>
      </c>
      <c r="B1064" s="220" t="s">
        <v>4582</v>
      </c>
      <c r="C1064" s="223" t="s">
        <v>4600</v>
      </c>
      <c r="D1064" s="223" t="s">
        <v>4601</v>
      </c>
      <c r="E1064" s="223" t="s">
        <v>4602</v>
      </c>
      <c r="F1064" s="223" t="s">
        <v>196</v>
      </c>
      <c r="G1064" s="223" t="s">
        <v>3419</v>
      </c>
      <c r="H1064" s="233" t="s">
        <v>4603</v>
      </c>
      <c r="I1064" s="234" t="s">
        <v>4604</v>
      </c>
      <c r="J1064" s="235" t="s">
        <v>4605</v>
      </c>
      <c r="K1064" s="225" t="s">
        <v>264</v>
      </c>
      <c r="L1064" s="223" t="s">
        <v>264</v>
      </c>
      <c r="M1064" s="223" t="s">
        <v>353</v>
      </c>
      <c r="N1064" s="270">
        <v>4136</v>
      </c>
      <c r="O1064" s="270">
        <v>2028</v>
      </c>
      <c r="P1064" s="271">
        <v>0</v>
      </c>
      <c r="Q1064" s="271">
        <v>100</v>
      </c>
      <c r="R1064" s="223"/>
    </row>
    <row r="1065" spans="1:18" s="231" customFormat="1" ht="30" customHeight="1" x14ac:dyDescent="0.3">
      <c r="A1065" s="164">
        <f t="shared" si="18"/>
        <v>1060</v>
      </c>
      <c r="B1065" s="220" t="s">
        <v>4582</v>
      </c>
      <c r="C1065" s="223" t="s">
        <v>4600</v>
      </c>
      <c r="D1065" s="223" t="s">
        <v>4601</v>
      </c>
      <c r="E1065" s="223" t="s">
        <v>4602</v>
      </c>
      <c r="F1065" s="223" t="s">
        <v>196</v>
      </c>
      <c r="G1065" s="223" t="s">
        <v>3419</v>
      </c>
      <c r="H1065" s="233" t="s">
        <v>4606</v>
      </c>
      <c r="I1065" s="233" t="s">
        <v>4607</v>
      </c>
      <c r="J1065" s="233" t="s">
        <v>4608</v>
      </c>
      <c r="K1065" s="223" t="s">
        <v>264</v>
      </c>
      <c r="L1065" s="223" t="s">
        <v>228</v>
      </c>
      <c r="M1065" s="223" t="s">
        <v>4609</v>
      </c>
      <c r="N1065" s="270">
        <v>9000</v>
      </c>
      <c r="O1065" s="270">
        <v>500</v>
      </c>
      <c r="P1065" s="271">
        <v>0</v>
      </c>
      <c r="Q1065" s="271">
        <v>10</v>
      </c>
      <c r="R1065" s="228"/>
    </row>
    <row r="1066" spans="1:18" s="231" customFormat="1" ht="30" customHeight="1" x14ac:dyDescent="0.3">
      <c r="A1066" s="164">
        <f t="shared" si="18"/>
        <v>1061</v>
      </c>
      <c r="B1066" s="220" t="s">
        <v>4582</v>
      </c>
      <c r="C1066" s="223" t="s">
        <v>4600</v>
      </c>
      <c r="D1066" s="223" t="s">
        <v>4601</v>
      </c>
      <c r="E1066" s="223" t="s">
        <v>4602</v>
      </c>
      <c r="F1066" s="223" t="s">
        <v>312</v>
      </c>
      <c r="G1066" s="223" t="s">
        <v>3419</v>
      </c>
      <c r="H1066" s="233" t="s">
        <v>4610</v>
      </c>
      <c r="I1066" s="233" t="s">
        <v>4611</v>
      </c>
      <c r="J1066" s="233" t="s">
        <v>4612</v>
      </c>
      <c r="K1066" s="223" t="s">
        <v>1217</v>
      </c>
      <c r="L1066" s="223" t="s">
        <v>1217</v>
      </c>
      <c r="M1066" s="223" t="s">
        <v>353</v>
      </c>
      <c r="N1066" s="270">
        <v>3300</v>
      </c>
      <c r="O1066" s="270">
        <v>3300</v>
      </c>
      <c r="P1066" s="271">
        <v>0</v>
      </c>
      <c r="Q1066" s="271">
        <v>100</v>
      </c>
      <c r="R1066" s="228"/>
    </row>
    <row r="1067" spans="1:18" s="231" customFormat="1" ht="30" customHeight="1" x14ac:dyDescent="0.3">
      <c r="A1067" s="164">
        <f t="shared" si="18"/>
        <v>1062</v>
      </c>
      <c r="B1067" s="220" t="s">
        <v>4582</v>
      </c>
      <c r="C1067" s="220" t="s">
        <v>4600</v>
      </c>
      <c r="D1067" s="220" t="s">
        <v>4613</v>
      </c>
      <c r="E1067" s="220" t="s">
        <v>4614</v>
      </c>
      <c r="F1067" s="220" t="s">
        <v>312</v>
      </c>
      <c r="G1067" s="220" t="s">
        <v>4615</v>
      </c>
      <c r="H1067" s="234" t="s">
        <v>4616</v>
      </c>
      <c r="I1067" s="234" t="s">
        <v>4617</v>
      </c>
      <c r="J1067" s="236" t="s">
        <v>4618</v>
      </c>
      <c r="K1067" s="221" t="s">
        <v>2060</v>
      </c>
      <c r="L1067" s="220"/>
      <c r="M1067" s="220"/>
      <c r="N1067" s="274">
        <v>130</v>
      </c>
      <c r="O1067" s="274">
        <v>130</v>
      </c>
      <c r="P1067" s="271">
        <v>0</v>
      </c>
      <c r="Q1067" s="271">
        <v>100</v>
      </c>
      <c r="R1067" s="220"/>
    </row>
    <row r="1068" spans="1:18" s="231" customFormat="1" ht="30" customHeight="1" x14ac:dyDescent="0.3">
      <c r="A1068" s="164">
        <f t="shared" si="18"/>
        <v>1063</v>
      </c>
      <c r="B1068" s="223" t="s">
        <v>4582</v>
      </c>
      <c r="C1068" s="223" t="s">
        <v>3464</v>
      </c>
      <c r="D1068" s="223" t="s">
        <v>4619</v>
      </c>
      <c r="E1068" s="223" t="s">
        <v>4620</v>
      </c>
      <c r="F1068" s="223" t="s">
        <v>28</v>
      </c>
      <c r="G1068" s="221" t="s">
        <v>1003</v>
      </c>
      <c r="H1068" s="233" t="s">
        <v>4621</v>
      </c>
      <c r="I1068" s="233" t="s">
        <v>4622</v>
      </c>
      <c r="J1068" s="235" t="s">
        <v>4623</v>
      </c>
      <c r="K1068" s="221" t="s">
        <v>1217</v>
      </c>
      <c r="L1068" s="223" t="s">
        <v>344</v>
      </c>
      <c r="M1068" s="223" t="s">
        <v>326</v>
      </c>
      <c r="N1068" s="270">
        <v>216.38</v>
      </c>
      <c r="O1068" s="270">
        <v>216.38</v>
      </c>
      <c r="P1068" s="275">
        <v>0</v>
      </c>
      <c r="Q1068" s="275">
        <v>100</v>
      </c>
      <c r="R1068" s="228"/>
    </row>
    <row r="1069" spans="1:18" s="231" customFormat="1" ht="66" x14ac:dyDescent="0.3">
      <c r="A1069" s="164">
        <f t="shared" si="18"/>
        <v>1064</v>
      </c>
      <c r="B1069" s="220" t="s">
        <v>4582</v>
      </c>
      <c r="C1069" s="223" t="s">
        <v>3715</v>
      </c>
      <c r="D1069" s="224" t="s">
        <v>4624</v>
      </c>
      <c r="E1069" s="224" t="s">
        <v>4625</v>
      </c>
      <c r="F1069" s="223" t="s">
        <v>28</v>
      </c>
      <c r="G1069" s="223" t="s">
        <v>347</v>
      </c>
      <c r="H1069" s="233" t="s">
        <v>4626</v>
      </c>
      <c r="I1069" s="235" t="s">
        <v>4627</v>
      </c>
      <c r="J1069" s="235" t="s">
        <v>4628</v>
      </c>
      <c r="K1069" s="225" t="s">
        <v>344</v>
      </c>
      <c r="L1069" s="225" t="s">
        <v>344</v>
      </c>
      <c r="M1069" s="223" t="s">
        <v>73</v>
      </c>
      <c r="N1069" s="273">
        <v>41825</v>
      </c>
      <c r="O1069" s="273">
        <v>41825</v>
      </c>
      <c r="P1069" s="275">
        <v>0</v>
      </c>
      <c r="Q1069" s="271">
        <v>100</v>
      </c>
      <c r="R1069" s="223"/>
    </row>
    <row r="1070" spans="1:18" s="231" customFormat="1" ht="30" customHeight="1" x14ac:dyDescent="0.3">
      <c r="A1070" s="164">
        <f t="shared" si="18"/>
        <v>1065</v>
      </c>
      <c r="B1070" s="220" t="s">
        <v>4582</v>
      </c>
      <c r="C1070" s="223" t="s">
        <v>3715</v>
      </c>
      <c r="D1070" s="224" t="s">
        <v>4629</v>
      </c>
      <c r="E1070" s="224" t="s">
        <v>4630</v>
      </c>
      <c r="F1070" s="223" t="s">
        <v>28</v>
      </c>
      <c r="G1070" s="223" t="s">
        <v>347</v>
      </c>
      <c r="H1070" s="233" t="s">
        <v>4631</v>
      </c>
      <c r="I1070" s="235" t="s">
        <v>4632</v>
      </c>
      <c r="J1070" s="235" t="s">
        <v>4633</v>
      </c>
      <c r="K1070" s="225" t="s">
        <v>344</v>
      </c>
      <c r="L1070" s="225" t="s">
        <v>344</v>
      </c>
      <c r="M1070" s="223" t="s">
        <v>73</v>
      </c>
      <c r="N1070" s="273">
        <v>2761</v>
      </c>
      <c r="O1070" s="273">
        <v>2761</v>
      </c>
      <c r="P1070" s="275">
        <v>0</v>
      </c>
      <c r="Q1070" s="271">
        <v>100</v>
      </c>
      <c r="R1070" s="223"/>
    </row>
    <row r="1071" spans="1:18" s="231" customFormat="1" ht="36" customHeight="1" x14ac:dyDescent="0.3">
      <c r="A1071" s="164">
        <f t="shared" si="18"/>
        <v>1066</v>
      </c>
      <c r="B1071" s="220" t="s">
        <v>4582</v>
      </c>
      <c r="C1071" s="220" t="s">
        <v>4634</v>
      </c>
      <c r="D1071" s="220" t="s">
        <v>4635</v>
      </c>
      <c r="E1071" s="220" t="s">
        <v>4630</v>
      </c>
      <c r="F1071" s="220" t="s">
        <v>312</v>
      </c>
      <c r="G1071" s="220" t="s">
        <v>1181</v>
      </c>
      <c r="H1071" s="234" t="s">
        <v>4636</v>
      </c>
      <c r="I1071" s="234" t="s">
        <v>4637</v>
      </c>
      <c r="J1071" s="236" t="s">
        <v>4638</v>
      </c>
      <c r="K1071" s="221" t="s">
        <v>364</v>
      </c>
      <c r="L1071" s="220" t="s">
        <v>344</v>
      </c>
      <c r="M1071" s="220" t="s">
        <v>1342</v>
      </c>
      <c r="N1071" s="276">
        <v>276</v>
      </c>
      <c r="O1071" s="276">
        <v>276</v>
      </c>
      <c r="P1071" s="275">
        <v>0</v>
      </c>
      <c r="Q1071" s="271">
        <v>100</v>
      </c>
      <c r="R1071" s="220"/>
    </row>
    <row r="1072" spans="1:18" s="231" customFormat="1" ht="36" customHeight="1" x14ac:dyDescent="0.3">
      <c r="A1072" s="164">
        <f t="shared" si="18"/>
        <v>1067</v>
      </c>
      <c r="B1072" s="220" t="s">
        <v>4582</v>
      </c>
      <c r="C1072" s="220" t="s">
        <v>4634</v>
      </c>
      <c r="D1072" s="220" t="s">
        <v>4635</v>
      </c>
      <c r="E1072" s="220" t="s">
        <v>4639</v>
      </c>
      <c r="F1072" s="223" t="s">
        <v>312</v>
      </c>
      <c r="G1072" s="223" t="s">
        <v>1181</v>
      </c>
      <c r="H1072" s="233" t="s">
        <v>4640</v>
      </c>
      <c r="I1072" s="234" t="s">
        <v>4641</v>
      </c>
      <c r="J1072" s="235" t="s">
        <v>4638</v>
      </c>
      <c r="K1072" s="225" t="s">
        <v>364</v>
      </c>
      <c r="L1072" s="223" t="s">
        <v>344</v>
      </c>
      <c r="M1072" s="223" t="s">
        <v>1342</v>
      </c>
      <c r="N1072" s="273">
        <v>332</v>
      </c>
      <c r="O1072" s="273">
        <v>332</v>
      </c>
      <c r="P1072" s="275">
        <v>0</v>
      </c>
      <c r="Q1072" s="271">
        <v>100</v>
      </c>
      <c r="R1072" s="223"/>
    </row>
    <row r="1073" spans="1:18" s="231" customFormat="1" ht="30" customHeight="1" x14ac:dyDescent="0.3">
      <c r="A1073" s="164">
        <f t="shared" si="18"/>
        <v>1068</v>
      </c>
      <c r="B1073" s="220" t="s">
        <v>4582</v>
      </c>
      <c r="C1073" s="220" t="s">
        <v>3708</v>
      </c>
      <c r="D1073" s="220" t="s">
        <v>4642</v>
      </c>
      <c r="E1073" s="220" t="s">
        <v>4643</v>
      </c>
      <c r="F1073" s="220" t="s">
        <v>28</v>
      </c>
      <c r="G1073" s="221" t="s">
        <v>4644</v>
      </c>
      <c r="H1073" s="234" t="s">
        <v>4645</v>
      </c>
      <c r="I1073" s="234" t="s">
        <v>4646</v>
      </c>
      <c r="J1073" s="236" t="s">
        <v>4647</v>
      </c>
      <c r="K1073" s="221" t="s">
        <v>264</v>
      </c>
      <c r="L1073" s="220" t="s">
        <v>264</v>
      </c>
      <c r="M1073" s="220" t="s">
        <v>277</v>
      </c>
      <c r="N1073" s="276">
        <v>150</v>
      </c>
      <c r="O1073" s="276">
        <v>150</v>
      </c>
      <c r="P1073" s="275">
        <v>0</v>
      </c>
      <c r="Q1073" s="271">
        <v>100</v>
      </c>
      <c r="R1073" s="220"/>
    </row>
    <row r="1074" spans="1:18" s="231" customFormat="1" ht="49.5" x14ac:dyDescent="0.3">
      <c r="A1074" s="164">
        <f t="shared" si="18"/>
        <v>1069</v>
      </c>
      <c r="B1074" s="220" t="s">
        <v>4582</v>
      </c>
      <c r="C1074" s="223" t="s">
        <v>3708</v>
      </c>
      <c r="D1074" s="223" t="s">
        <v>4642</v>
      </c>
      <c r="E1074" s="220" t="s">
        <v>4643</v>
      </c>
      <c r="F1074" s="223" t="s">
        <v>28</v>
      </c>
      <c r="G1074" s="221" t="s">
        <v>4644</v>
      </c>
      <c r="H1074" s="233" t="s">
        <v>4648</v>
      </c>
      <c r="I1074" s="234" t="s">
        <v>4646</v>
      </c>
      <c r="J1074" s="235" t="s">
        <v>4649</v>
      </c>
      <c r="K1074" s="221" t="s">
        <v>264</v>
      </c>
      <c r="L1074" s="220" t="s">
        <v>264</v>
      </c>
      <c r="M1074" s="220" t="s">
        <v>277</v>
      </c>
      <c r="N1074" s="273">
        <v>140</v>
      </c>
      <c r="O1074" s="273">
        <v>140</v>
      </c>
      <c r="P1074" s="275">
        <v>0</v>
      </c>
      <c r="Q1074" s="271">
        <v>100</v>
      </c>
      <c r="R1074" s="223"/>
    </row>
    <row r="1075" spans="1:18" s="277" customFormat="1" ht="30" customHeight="1" x14ac:dyDescent="0.3">
      <c r="A1075" s="164">
        <f t="shared" si="18"/>
        <v>1070</v>
      </c>
      <c r="B1075" s="220" t="s">
        <v>4582</v>
      </c>
      <c r="C1075" s="223" t="s">
        <v>4650</v>
      </c>
      <c r="D1075" s="223" t="s">
        <v>4651</v>
      </c>
      <c r="E1075" s="223" t="s">
        <v>4652</v>
      </c>
      <c r="F1075" s="223" t="s">
        <v>28</v>
      </c>
      <c r="G1075" s="223" t="s">
        <v>981</v>
      </c>
      <c r="H1075" s="233" t="s">
        <v>4653</v>
      </c>
      <c r="I1075" s="233" t="s">
        <v>4654</v>
      </c>
      <c r="J1075" s="233" t="s">
        <v>4655</v>
      </c>
      <c r="K1075" s="221" t="s">
        <v>264</v>
      </c>
      <c r="L1075" s="220" t="s">
        <v>277</v>
      </c>
      <c r="M1075" s="223" t="s">
        <v>353</v>
      </c>
      <c r="N1075" s="273">
        <v>100</v>
      </c>
      <c r="O1075" s="273">
        <v>100</v>
      </c>
      <c r="P1075" s="275">
        <v>0</v>
      </c>
      <c r="Q1075" s="271">
        <v>100</v>
      </c>
      <c r="R1075" s="223"/>
    </row>
    <row r="1076" spans="1:18" s="277" customFormat="1" ht="30" customHeight="1" x14ac:dyDescent="0.3">
      <c r="A1076" s="164">
        <f t="shared" si="18"/>
        <v>1071</v>
      </c>
      <c r="B1076" s="220" t="s">
        <v>4582</v>
      </c>
      <c r="C1076" s="223" t="s">
        <v>4650</v>
      </c>
      <c r="D1076" s="223" t="s">
        <v>4651</v>
      </c>
      <c r="E1076" s="223" t="s">
        <v>4652</v>
      </c>
      <c r="F1076" s="223" t="s">
        <v>28</v>
      </c>
      <c r="G1076" s="223" t="s">
        <v>981</v>
      </c>
      <c r="H1076" s="233" t="s">
        <v>4656</v>
      </c>
      <c r="I1076" s="233" t="s">
        <v>4657</v>
      </c>
      <c r="J1076" s="233" t="s">
        <v>4658</v>
      </c>
      <c r="K1076" s="221" t="s">
        <v>264</v>
      </c>
      <c r="L1076" s="223" t="s">
        <v>352</v>
      </c>
      <c r="M1076" s="223" t="s">
        <v>353</v>
      </c>
      <c r="N1076" s="273">
        <v>2600</v>
      </c>
      <c r="O1076" s="273">
        <v>1000</v>
      </c>
      <c r="P1076" s="275">
        <v>0</v>
      </c>
      <c r="Q1076" s="271">
        <v>100</v>
      </c>
      <c r="R1076" s="223"/>
    </row>
    <row r="1077" spans="1:18" s="231" customFormat="1" ht="30" customHeight="1" x14ac:dyDescent="0.3">
      <c r="A1077" s="164">
        <f t="shared" si="18"/>
        <v>1072</v>
      </c>
      <c r="B1077" s="220" t="s">
        <v>4582</v>
      </c>
      <c r="C1077" s="220" t="s">
        <v>3218</v>
      </c>
      <c r="D1077" s="220" t="s">
        <v>4659</v>
      </c>
      <c r="E1077" s="220" t="s">
        <v>4660</v>
      </c>
      <c r="F1077" s="220" t="s">
        <v>28</v>
      </c>
      <c r="G1077" s="221" t="s">
        <v>4661</v>
      </c>
      <c r="H1077" s="233" t="s">
        <v>4662</v>
      </c>
      <c r="I1077" s="234" t="s">
        <v>4663</v>
      </c>
      <c r="J1077" s="236" t="s">
        <v>4664</v>
      </c>
      <c r="K1077" s="223" t="s">
        <v>42</v>
      </c>
      <c r="L1077" s="278"/>
      <c r="M1077" s="278"/>
      <c r="N1077" s="276">
        <v>317</v>
      </c>
      <c r="O1077" s="276">
        <v>317</v>
      </c>
      <c r="P1077" s="271">
        <v>0</v>
      </c>
      <c r="Q1077" s="271">
        <v>100</v>
      </c>
      <c r="R1077" s="220"/>
    </row>
    <row r="1078" spans="1:18" s="231" customFormat="1" ht="30" customHeight="1" x14ac:dyDescent="0.3">
      <c r="A1078" s="164">
        <f t="shared" si="18"/>
        <v>1073</v>
      </c>
      <c r="B1078" s="220" t="s">
        <v>4582</v>
      </c>
      <c r="C1078" s="220" t="s">
        <v>3218</v>
      </c>
      <c r="D1078" s="220" t="s">
        <v>4659</v>
      </c>
      <c r="E1078" s="220" t="s">
        <v>4660</v>
      </c>
      <c r="F1078" s="220" t="s">
        <v>28</v>
      </c>
      <c r="G1078" s="221" t="s">
        <v>4661</v>
      </c>
      <c r="H1078" s="233" t="s">
        <v>4665</v>
      </c>
      <c r="I1078" s="234" t="s">
        <v>4666</v>
      </c>
      <c r="J1078" s="236" t="s">
        <v>4667</v>
      </c>
      <c r="K1078" s="223" t="s">
        <v>42</v>
      </c>
      <c r="L1078" s="279"/>
      <c r="M1078" s="279"/>
      <c r="N1078" s="273">
        <v>448</v>
      </c>
      <c r="O1078" s="273">
        <v>448</v>
      </c>
      <c r="P1078" s="271">
        <v>0</v>
      </c>
      <c r="Q1078" s="271">
        <v>100</v>
      </c>
      <c r="R1078" s="223"/>
    </row>
    <row r="1079" spans="1:18" s="231" customFormat="1" ht="30" customHeight="1" x14ac:dyDescent="0.3">
      <c r="A1079" s="164">
        <f t="shared" si="18"/>
        <v>1074</v>
      </c>
      <c r="B1079" s="220" t="s">
        <v>4582</v>
      </c>
      <c r="C1079" s="220" t="s">
        <v>3218</v>
      </c>
      <c r="D1079" s="220" t="s">
        <v>4659</v>
      </c>
      <c r="E1079" s="220" t="s">
        <v>4660</v>
      </c>
      <c r="F1079" s="220" t="s">
        <v>28</v>
      </c>
      <c r="G1079" s="221" t="s">
        <v>4661</v>
      </c>
      <c r="H1079" s="233" t="s">
        <v>4668</v>
      </c>
      <c r="I1079" s="233" t="s">
        <v>4669</v>
      </c>
      <c r="J1079" s="236" t="s">
        <v>4670</v>
      </c>
      <c r="K1079" s="223" t="s">
        <v>42</v>
      </c>
      <c r="L1079" s="279"/>
      <c r="M1079" s="279"/>
      <c r="N1079" s="273">
        <v>419</v>
      </c>
      <c r="O1079" s="273">
        <v>419</v>
      </c>
      <c r="P1079" s="271">
        <v>0</v>
      </c>
      <c r="Q1079" s="271">
        <v>100</v>
      </c>
      <c r="R1079" s="228"/>
    </row>
    <row r="1080" spans="1:18" s="231" customFormat="1" ht="30" customHeight="1" x14ac:dyDescent="0.3">
      <c r="A1080" s="164">
        <f t="shared" si="18"/>
        <v>1075</v>
      </c>
      <c r="B1080" s="220" t="s">
        <v>4582</v>
      </c>
      <c r="C1080" s="220" t="s">
        <v>3218</v>
      </c>
      <c r="D1080" s="220" t="s">
        <v>4659</v>
      </c>
      <c r="E1080" s="220" t="s">
        <v>4660</v>
      </c>
      <c r="F1080" s="220" t="s">
        <v>28</v>
      </c>
      <c r="G1080" s="221" t="s">
        <v>4661</v>
      </c>
      <c r="H1080" s="233" t="s">
        <v>4671</v>
      </c>
      <c r="I1080" s="233" t="s">
        <v>4669</v>
      </c>
      <c r="J1080" s="236" t="s">
        <v>4672</v>
      </c>
      <c r="K1080" s="223" t="s">
        <v>42</v>
      </c>
      <c r="L1080" s="279"/>
      <c r="M1080" s="279"/>
      <c r="N1080" s="273">
        <v>372</v>
      </c>
      <c r="O1080" s="273">
        <v>372</v>
      </c>
      <c r="P1080" s="271">
        <v>0</v>
      </c>
      <c r="Q1080" s="271">
        <v>100</v>
      </c>
      <c r="R1080" s="228"/>
    </row>
    <row r="1081" spans="1:18" s="231" customFormat="1" ht="30" customHeight="1" x14ac:dyDescent="0.3">
      <c r="A1081" s="164">
        <f t="shared" si="18"/>
        <v>1076</v>
      </c>
      <c r="B1081" s="220" t="s">
        <v>4582</v>
      </c>
      <c r="C1081" s="220" t="s">
        <v>3218</v>
      </c>
      <c r="D1081" s="220" t="s">
        <v>4659</v>
      </c>
      <c r="E1081" s="220" t="s">
        <v>4660</v>
      </c>
      <c r="F1081" s="220" t="s">
        <v>28</v>
      </c>
      <c r="G1081" s="221" t="s">
        <v>4661</v>
      </c>
      <c r="H1081" s="233" t="s">
        <v>4673</v>
      </c>
      <c r="I1081" s="233" t="s">
        <v>4674</v>
      </c>
      <c r="J1081" s="236" t="s">
        <v>4675</v>
      </c>
      <c r="K1081" s="223" t="s">
        <v>42</v>
      </c>
      <c r="L1081" s="279"/>
      <c r="M1081" s="279"/>
      <c r="N1081" s="273">
        <v>388</v>
      </c>
      <c r="O1081" s="273">
        <v>388</v>
      </c>
      <c r="P1081" s="271">
        <v>0</v>
      </c>
      <c r="Q1081" s="271">
        <v>100</v>
      </c>
      <c r="R1081" s="228"/>
    </row>
    <row r="1082" spans="1:18" s="231" customFormat="1" ht="30" customHeight="1" x14ac:dyDescent="0.3">
      <c r="A1082" s="164">
        <f t="shared" si="18"/>
        <v>1077</v>
      </c>
      <c r="B1082" s="220" t="s">
        <v>4582</v>
      </c>
      <c r="C1082" s="220" t="s">
        <v>3218</v>
      </c>
      <c r="D1082" s="220" t="s">
        <v>4659</v>
      </c>
      <c r="E1082" s="220" t="s">
        <v>4660</v>
      </c>
      <c r="F1082" s="220" t="s">
        <v>28</v>
      </c>
      <c r="G1082" s="221" t="s">
        <v>4661</v>
      </c>
      <c r="H1082" s="233" t="s">
        <v>4676</v>
      </c>
      <c r="I1082" s="233" t="s">
        <v>4677</v>
      </c>
      <c r="J1082" s="236" t="s">
        <v>4678</v>
      </c>
      <c r="K1082" s="223" t="s">
        <v>42</v>
      </c>
      <c r="L1082" s="279"/>
      <c r="M1082" s="279"/>
      <c r="N1082" s="273">
        <v>421</v>
      </c>
      <c r="O1082" s="273">
        <v>421</v>
      </c>
      <c r="P1082" s="271">
        <v>0</v>
      </c>
      <c r="Q1082" s="271">
        <v>100</v>
      </c>
      <c r="R1082" s="228"/>
    </row>
    <row r="1083" spans="1:18" s="231" customFormat="1" ht="30" customHeight="1" x14ac:dyDescent="0.3">
      <c r="A1083" s="164">
        <f t="shared" si="18"/>
        <v>1078</v>
      </c>
      <c r="B1083" s="220" t="s">
        <v>4582</v>
      </c>
      <c r="C1083" s="220" t="s">
        <v>3218</v>
      </c>
      <c r="D1083" s="220" t="s">
        <v>4659</v>
      </c>
      <c r="E1083" s="220" t="s">
        <v>4660</v>
      </c>
      <c r="F1083" s="220" t="s">
        <v>28</v>
      </c>
      <c r="G1083" s="221" t="s">
        <v>4661</v>
      </c>
      <c r="H1083" s="233" t="s">
        <v>4679</v>
      </c>
      <c r="I1083" s="233" t="s">
        <v>4680</v>
      </c>
      <c r="J1083" s="236" t="s">
        <v>4681</v>
      </c>
      <c r="K1083" s="223" t="s">
        <v>42</v>
      </c>
      <c r="L1083" s="279"/>
      <c r="M1083" s="279"/>
      <c r="N1083" s="273">
        <v>738</v>
      </c>
      <c r="O1083" s="273">
        <v>738</v>
      </c>
      <c r="P1083" s="271">
        <v>0</v>
      </c>
      <c r="Q1083" s="271">
        <v>100</v>
      </c>
      <c r="R1083" s="228"/>
    </row>
    <row r="1084" spans="1:18" s="231" customFormat="1" ht="30" customHeight="1" x14ac:dyDescent="0.3">
      <c r="A1084" s="164">
        <f t="shared" si="18"/>
        <v>1079</v>
      </c>
      <c r="B1084" s="220" t="s">
        <v>4582</v>
      </c>
      <c r="C1084" s="220" t="s">
        <v>3218</v>
      </c>
      <c r="D1084" s="220" t="s">
        <v>4659</v>
      </c>
      <c r="E1084" s="220" t="s">
        <v>4660</v>
      </c>
      <c r="F1084" s="220" t="s">
        <v>28</v>
      </c>
      <c r="G1084" s="221" t="s">
        <v>4661</v>
      </c>
      <c r="H1084" s="233" t="s">
        <v>4682</v>
      </c>
      <c r="I1084" s="233" t="s">
        <v>4683</v>
      </c>
      <c r="J1084" s="236" t="s">
        <v>4684</v>
      </c>
      <c r="K1084" s="223" t="s">
        <v>42</v>
      </c>
      <c r="L1084" s="237"/>
      <c r="M1084" s="237"/>
      <c r="N1084" s="273">
        <v>440</v>
      </c>
      <c r="O1084" s="273">
        <v>440</v>
      </c>
      <c r="P1084" s="271">
        <v>0</v>
      </c>
      <c r="Q1084" s="271">
        <v>100</v>
      </c>
      <c r="R1084" s="228"/>
    </row>
    <row r="1085" spans="1:18" s="231" customFormat="1" ht="49.5" x14ac:dyDescent="0.3">
      <c r="A1085" s="164">
        <f t="shared" si="18"/>
        <v>1080</v>
      </c>
      <c r="B1085" s="220" t="s">
        <v>4582</v>
      </c>
      <c r="C1085" s="220" t="s">
        <v>3218</v>
      </c>
      <c r="D1085" s="220" t="s">
        <v>4659</v>
      </c>
      <c r="E1085" s="220" t="s">
        <v>4660</v>
      </c>
      <c r="F1085" s="220" t="s">
        <v>28</v>
      </c>
      <c r="G1085" s="221" t="s">
        <v>4661</v>
      </c>
      <c r="H1085" s="233" t="s">
        <v>4685</v>
      </c>
      <c r="I1085" s="233" t="s">
        <v>4686</v>
      </c>
      <c r="J1085" s="280" t="s">
        <v>4687</v>
      </c>
      <c r="K1085" s="223" t="s">
        <v>42</v>
      </c>
      <c r="L1085" s="279"/>
      <c r="M1085" s="279"/>
      <c r="N1085" s="273">
        <v>435</v>
      </c>
      <c r="O1085" s="273">
        <v>435</v>
      </c>
      <c r="P1085" s="271">
        <v>0</v>
      </c>
      <c r="Q1085" s="271">
        <v>100</v>
      </c>
      <c r="R1085" s="228"/>
    </row>
    <row r="1086" spans="1:18" s="231" customFormat="1" ht="30" customHeight="1" x14ac:dyDescent="0.3">
      <c r="A1086" s="164">
        <f t="shared" si="18"/>
        <v>1081</v>
      </c>
      <c r="B1086" s="220" t="s">
        <v>4582</v>
      </c>
      <c r="C1086" s="220" t="s">
        <v>3218</v>
      </c>
      <c r="D1086" s="220" t="s">
        <v>4659</v>
      </c>
      <c r="E1086" s="220" t="s">
        <v>4660</v>
      </c>
      <c r="F1086" s="220" t="s">
        <v>28</v>
      </c>
      <c r="G1086" s="221" t="s">
        <v>4661</v>
      </c>
      <c r="H1086" s="233" t="s">
        <v>4688</v>
      </c>
      <c r="I1086" s="233" t="s">
        <v>4689</v>
      </c>
      <c r="J1086" s="236" t="s">
        <v>4690</v>
      </c>
      <c r="K1086" s="223" t="s">
        <v>42</v>
      </c>
      <c r="L1086" s="279"/>
      <c r="M1086" s="279"/>
      <c r="N1086" s="273">
        <v>211</v>
      </c>
      <c r="O1086" s="273">
        <v>211</v>
      </c>
      <c r="P1086" s="271">
        <v>0</v>
      </c>
      <c r="Q1086" s="271">
        <v>100</v>
      </c>
      <c r="R1086" s="228"/>
    </row>
    <row r="1087" spans="1:18" s="231" customFormat="1" ht="49.5" x14ac:dyDescent="0.3">
      <c r="A1087" s="164">
        <f t="shared" si="18"/>
        <v>1082</v>
      </c>
      <c r="B1087" s="220" t="s">
        <v>4582</v>
      </c>
      <c r="C1087" s="220" t="s">
        <v>3218</v>
      </c>
      <c r="D1087" s="220" t="s">
        <v>4659</v>
      </c>
      <c r="E1087" s="220" t="s">
        <v>4660</v>
      </c>
      <c r="F1087" s="220" t="s">
        <v>28</v>
      </c>
      <c r="G1087" s="221" t="s">
        <v>4661</v>
      </c>
      <c r="H1087" s="233" t="s">
        <v>4691</v>
      </c>
      <c r="I1087" s="233" t="s">
        <v>4692</v>
      </c>
      <c r="J1087" s="280" t="s">
        <v>4693</v>
      </c>
      <c r="K1087" s="223" t="s">
        <v>42</v>
      </c>
      <c r="L1087" s="279"/>
      <c r="M1087" s="279"/>
      <c r="N1087" s="273">
        <v>102</v>
      </c>
      <c r="O1087" s="273">
        <v>102</v>
      </c>
      <c r="P1087" s="271">
        <v>0</v>
      </c>
      <c r="Q1087" s="271">
        <v>100</v>
      </c>
      <c r="R1087" s="228"/>
    </row>
    <row r="1088" spans="1:18" s="231" customFormat="1" ht="30" customHeight="1" x14ac:dyDescent="0.3">
      <c r="A1088" s="164">
        <f t="shared" si="18"/>
        <v>1083</v>
      </c>
      <c r="B1088" s="220" t="s">
        <v>4582</v>
      </c>
      <c r="C1088" s="220" t="s">
        <v>3218</v>
      </c>
      <c r="D1088" s="220" t="s">
        <v>4659</v>
      </c>
      <c r="E1088" s="220" t="s">
        <v>4660</v>
      </c>
      <c r="F1088" s="220" t="s">
        <v>28</v>
      </c>
      <c r="G1088" s="221" t="s">
        <v>4661</v>
      </c>
      <c r="H1088" s="233" t="s">
        <v>4694</v>
      </c>
      <c r="I1088" s="233" t="s">
        <v>4695</v>
      </c>
      <c r="J1088" s="236" t="s">
        <v>4696</v>
      </c>
      <c r="K1088" s="223" t="s">
        <v>42</v>
      </c>
      <c r="L1088" s="279"/>
      <c r="M1088" s="279"/>
      <c r="N1088" s="273">
        <v>210</v>
      </c>
      <c r="O1088" s="273">
        <v>210</v>
      </c>
      <c r="P1088" s="271">
        <v>0</v>
      </c>
      <c r="Q1088" s="271">
        <v>100</v>
      </c>
      <c r="R1088" s="228"/>
    </row>
    <row r="1089" spans="1:18" s="231" customFormat="1" ht="30" customHeight="1" x14ac:dyDescent="0.3">
      <c r="A1089" s="164">
        <f t="shared" si="18"/>
        <v>1084</v>
      </c>
      <c r="B1089" s="220" t="s">
        <v>4582</v>
      </c>
      <c r="C1089" s="220" t="s">
        <v>3218</v>
      </c>
      <c r="D1089" s="220" t="s">
        <v>4659</v>
      </c>
      <c r="E1089" s="220" t="s">
        <v>4660</v>
      </c>
      <c r="F1089" s="220" t="s">
        <v>28</v>
      </c>
      <c r="G1089" s="221" t="s">
        <v>4661</v>
      </c>
      <c r="H1089" s="233" t="s">
        <v>4697</v>
      </c>
      <c r="I1089" s="233" t="s">
        <v>4698</v>
      </c>
      <c r="J1089" s="236" t="s">
        <v>4699</v>
      </c>
      <c r="K1089" s="223" t="s">
        <v>42</v>
      </c>
      <c r="L1089" s="279"/>
      <c r="M1089" s="279"/>
      <c r="N1089" s="273">
        <v>598</v>
      </c>
      <c r="O1089" s="273">
        <v>598</v>
      </c>
      <c r="P1089" s="271">
        <v>0</v>
      </c>
      <c r="Q1089" s="271">
        <v>100</v>
      </c>
      <c r="R1089" s="228"/>
    </row>
    <row r="1090" spans="1:18" s="231" customFormat="1" ht="30" customHeight="1" x14ac:dyDescent="0.3">
      <c r="A1090" s="164">
        <f t="shared" si="18"/>
        <v>1085</v>
      </c>
      <c r="B1090" s="220" t="s">
        <v>4582</v>
      </c>
      <c r="C1090" s="220" t="s">
        <v>3218</v>
      </c>
      <c r="D1090" s="220" t="s">
        <v>4659</v>
      </c>
      <c r="E1090" s="220" t="s">
        <v>4660</v>
      </c>
      <c r="F1090" s="220" t="s">
        <v>28</v>
      </c>
      <c r="G1090" s="221" t="s">
        <v>4661</v>
      </c>
      <c r="H1090" s="233" t="s">
        <v>4700</v>
      </c>
      <c r="I1090" s="233" t="s">
        <v>4698</v>
      </c>
      <c r="J1090" s="236" t="s">
        <v>4701</v>
      </c>
      <c r="K1090" s="223" t="s">
        <v>42</v>
      </c>
      <c r="L1090" s="279"/>
      <c r="M1090" s="279"/>
      <c r="N1090" s="273">
        <v>288</v>
      </c>
      <c r="O1090" s="273">
        <v>288</v>
      </c>
      <c r="P1090" s="271">
        <v>0</v>
      </c>
      <c r="Q1090" s="271">
        <v>100</v>
      </c>
      <c r="R1090" s="228"/>
    </row>
    <row r="1091" spans="1:18" s="231" customFormat="1" ht="30" customHeight="1" x14ac:dyDescent="0.3">
      <c r="A1091" s="164">
        <f t="shared" si="18"/>
        <v>1086</v>
      </c>
      <c r="B1091" s="220" t="s">
        <v>4582</v>
      </c>
      <c r="C1091" s="220" t="s">
        <v>3218</v>
      </c>
      <c r="D1091" s="220" t="s">
        <v>4659</v>
      </c>
      <c r="E1091" s="220" t="s">
        <v>4660</v>
      </c>
      <c r="F1091" s="220" t="s">
        <v>28</v>
      </c>
      <c r="G1091" s="221" t="s">
        <v>4661</v>
      </c>
      <c r="H1091" s="233" t="s">
        <v>4702</v>
      </c>
      <c r="I1091" s="233" t="s">
        <v>4703</v>
      </c>
      <c r="J1091" s="236" t="s">
        <v>4704</v>
      </c>
      <c r="K1091" s="223" t="s">
        <v>42</v>
      </c>
      <c r="L1091" s="279"/>
      <c r="M1091" s="279"/>
      <c r="N1091" s="273">
        <v>786</v>
      </c>
      <c r="O1091" s="273">
        <v>786</v>
      </c>
      <c r="P1091" s="271">
        <v>0</v>
      </c>
      <c r="Q1091" s="271">
        <v>100</v>
      </c>
      <c r="R1091" s="228"/>
    </row>
    <row r="1092" spans="1:18" s="231" customFormat="1" ht="30" customHeight="1" x14ac:dyDescent="0.3">
      <c r="A1092" s="164">
        <f t="shared" si="18"/>
        <v>1087</v>
      </c>
      <c r="B1092" s="220" t="s">
        <v>4582</v>
      </c>
      <c r="C1092" s="220" t="s">
        <v>3218</v>
      </c>
      <c r="D1092" s="220" t="s">
        <v>4659</v>
      </c>
      <c r="E1092" s="220" t="s">
        <v>4660</v>
      </c>
      <c r="F1092" s="220" t="s">
        <v>28</v>
      </c>
      <c r="G1092" s="221" t="s">
        <v>4661</v>
      </c>
      <c r="H1092" s="233" t="s">
        <v>4705</v>
      </c>
      <c r="I1092" s="233" t="s">
        <v>4706</v>
      </c>
      <c r="J1092" s="236" t="s">
        <v>4707</v>
      </c>
      <c r="K1092" s="223" t="s">
        <v>42</v>
      </c>
      <c r="L1092" s="279"/>
      <c r="M1092" s="279"/>
      <c r="N1092" s="273">
        <v>259</v>
      </c>
      <c r="O1092" s="273">
        <v>259</v>
      </c>
      <c r="P1092" s="271">
        <v>0</v>
      </c>
      <c r="Q1092" s="271">
        <v>100</v>
      </c>
      <c r="R1092" s="228"/>
    </row>
    <row r="1093" spans="1:18" s="231" customFormat="1" ht="30" customHeight="1" x14ac:dyDescent="0.3">
      <c r="A1093" s="164">
        <f t="shared" si="18"/>
        <v>1088</v>
      </c>
      <c r="B1093" s="220" t="s">
        <v>4582</v>
      </c>
      <c r="C1093" s="220" t="s">
        <v>3218</v>
      </c>
      <c r="D1093" s="220" t="s">
        <v>4659</v>
      </c>
      <c r="E1093" s="220" t="s">
        <v>4660</v>
      </c>
      <c r="F1093" s="220" t="s">
        <v>28</v>
      </c>
      <c r="G1093" s="221" t="s">
        <v>4661</v>
      </c>
      <c r="H1093" s="233" t="s">
        <v>4708</v>
      </c>
      <c r="I1093" s="233" t="s">
        <v>4709</v>
      </c>
      <c r="J1093" s="236" t="s">
        <v>4710</v>
      </c>
      <c r="K1093" s="223" t="s">
        <v>42</v>
      </c>
      <c r="L1093" s="279"/>
      <c r="M1093" s="279"/>
      <c r="N1093" s="273">
        <v>787</v>
      </c>
      <c r="O1093" s="273">
        <v>787</v>
      </c>
      <c r="P1093" s="271">
        <v>0</v>
      </c>
      <c r="Q1093" s="271">
        <v>100</v>
      </c>
      <c r="R1093" s="228"/>
    </row>
    <row r="1094" spans="1:18" s="231" customFormat="1" ht="30" customHeight="1" x14ac:dyDescent="0.3">
      <c r="A1094" s="164">
        <f t="shared" ref="A1094:A1157" si="19">ROW()-5</f>
        <v>1089</v>
      </c>
      <c r="B1094" s="220" t="s">
        <v>4582</v>
      </c>
      <c r="C1094" s="220" t="s">
        <v>3218</v>
      </c>
      <c r="D1094" s="220" t="s">
        <v>4659</v>
      </c>
      <c r="E1094" s="220" t="s">
        <v>4660</v>
      </c>
      <c r="F1094" s="220" t="s">
        <v>28</v>
      </c>
      <c r="G1094" s="221" t="s">
        <v>4661</v>
      </c>
      <c r="H1094" s="233" t="s">
        <v>4711</v>
      </c>
      <c r="I1094" s="233" t="s">
        <v>4706</v>
      </c>
      <c r="J1094" s="236" t="s">
        <v>4712</v>
      </c>
      <c r="K1094" s="223" t="s">
        <v>42</v>
      </c>
      <c r="L1094" s="279"/>
      <c r="M1094" s="279"/>
      <c r="N1094" s="273">
        <v>310</v>
      </c>
      <c r="O1094" s="273">
        <v>310</v>
      </c>
      <c r="P1094" s="271">
        <v>0</v>
      </c>
      <c r="Q1094" s="271">
        <v>100</v>
      </c>
      <c r="R1094" s="228"/>
    </row>
    <row r="1095" spans="1:18" s="231" customFormat="1" ht="30" customHeight="1" x14ac:dyDescent="0.3">
      <c r="A1095" s="164">
        <f t="shared" si="19"/>
        <v>1090</v>
      </c>
      <c r="B1095" s="220" t="s">
        <v>4582</v>
      </c>
      <c r="C1095" s="220" t="s">
        <v>3218</v>
      </c>
      <c r="D1095" s="220" t="s">
        <v>4659</v>
      </c>
      <c r="E1095" s="220" t="s">
        <v>4660</v>
      </c>
      <c r="F1095" s="220" t="s">
        <v>28</v>
      </c>
      <c r="G1095" s="221" t="s">
        <v>4661</v>
      </c>
      <c r="H1095" s="233" t="s">
        <v>4713</v>
      </c>
      <c r="I1095" s="233" t="s">
        <v>4706</v>
      </c>
      <c r="J1095" s="236" t="s">
        <v>4714</v>
      </c>
      <c r="K1095" s="223" t="s">
        <v>42</v>
      </c>
      <c r="L1095" s="279"/>
      <c r="M1095" s="279"/>
      <c r="N1095" s="273">
        <v>387</v>
      </c>
      <c r="O1095" s="273">
        <v>387</v>
      </c>
      <c r="P1095" s="271">
        <v>0</v>
      </c>
      <c r="Q1095" s="271">
        <v>100</v>
      </c>
      <c r="R1095" s="228"/>
    </row>
    <row r="1096" spans="1:18" s="231" customFormat="1" ht="30" customHeight="1" x14ac:dyDescent="0.3">
      <c r="A1096" s="164">
        <f t="shared" si="19"/>
        <v>1091</v>
      </c>
      <c r="B1096" s="220" t="s">
        <v>4582</v>
      </c>
      <c r="C1096" s="220" t="s">
        <v>3218</v>
      </c>
      <c r="D1096" s="220" t="s">
        <v>4659</v>
      </c>
      <c r="E1096" s="220" t="s">
        <v>4660</v>
      </c>
      <c r="F1096" s="220" t="s">
        <v>28</v>
      </c>
      <c r="G1096" s="221" t="s">
        <v>4661</v>
      </c>
      <c r="H1096" s="233" t="s">
        <v>4715</v>
      </c>
      <c r="I1096" s="233" t="s">
        <v>4716</v>
      </c>
      <c r="J1096" s="236" t="s">
        <v>4717</v>
      </c>
      <c r="K1096" s="223" t="s">
        <v>42</v>
      </c>
      <c r="L1096" s="279"/>
      <c r="M1096" s="279"/>
      <c r="N1096" s="273">
        <v>374</v>
      </c>
      <c r="O1096" s="273">
        <v>374</v>
      </c>
      <c r="P1096" s="271">
        <v>0</v>
      </c>
      <c r="Q1096" s="271">
        <v>100</v>
      </c>
      <c r="R1096" s="228"/>
    </row>
    <row r="1097" spans="1:18" s="231" customFormat="1" ht="30" customHeight="1" x14ac:dyDescent="0.3">
      <c r="A1097" s="164">
        <f t="shared" si="19"/>
        <v>1092</v>
      </c>
      <c r="B1097" s="220" t="s">
        <v>4582</v>
      </c>
      <c r="C1097" s="220" t="s">
        <v>3218</v>
      </c>
      <c r="D1097" s="220" t="s">
        <v>4659</v>
      </c>
      <c r="E1097" s="220" t="s">
        <v>4660</v>
      </c>
      <c r="F1097" s="220" t="s">
        <v>28</v>
      </c>
      <c r="G1097" s="221" t="s">
        <v>4661</v>
      </c>
      <c r="H1097" s="233" t="s">
        <v>4718</v>
      </c>
      <c r="I1097" s="233" t="s">
        <v>4706</v>
      </c>
      <c r="J1097" s="236" t="s">
        <v>4719</v>
      </c>
      <c r="K1097" s="223" t="s">
        <v>42</v>
      </c>
      <c r="L1097" s="279"/>
      <c r="M1097" s="279"/>
      <c r="N1097" s="273">
        <v>307</v>
      </c>
      <c r="O1097" s="273">
        <v>307</v>
      </c>
      <c r="P1097" s="271">
        <v>0</v>
      </c>
      <c r="Q1097" s="271">
        <v>100</v>
      </c>
      <c r="R1097" s="228"/>
    </row>
    <row r="1098" spans="1:18" s="231" customFormat="1" ht="30" customHeight="1" x14ac:dyDescent="0.3">
      <c r="A1098" s="164">
        <f t="shared" si="19"/>
        <v>1093</v>
      </c>
      <c r="B1098" s="220" t="s">
        <v>4582</v>
      </c>
      <c r="C1098" s="220" t="s">
        <v>3218</v>
      </c>
      <c r="D1098" s="223" t="s">
        <v>4720</v>
      </c>
      <c r="E1098" s="223" t="s">
        <v>4721</v>
      </c>
      <c r="F1098" s="223" t="s">
        <v>28</v>
      </c>
      <c r="G1098" s="223" t="s">
        <v>93</v>
      </c>
      <c r="H1098" s="233" t="s">
        <v>4722</v>
      </c>
      <c r="I1098" s="233" t="s">
        <v>4723</v>
      </c>
      <c r="J1098" s="272" t="s">
        <v>4724</v>
      </c>
      <c r="K1098" s="223" t="s">
        <v>1217</v>
      </c>
      <c r="L1098" s="223" t="s">
        <v>1217</v>
      </c>
      <c r="M1098" s="223" t="s">
        <v>277</v>
      </c>
      <c r="N1098" s="273">
        <v>663</v>
      </c>
      <c r="O1098" s="273">
        <v>663</v>
      </c>
      <c r="P1098" s="271">
        <v>0</v>
      </c>
      <c r="Q1098" s="281">
        <v>100</v>
      </c>
      <c r="R1098" s="223"/>
    </row>
    <row r="1099" spans="1:18" s="231" customFormat="1" ht="30" customHeight="1" x14ac:dyDescent="0.3">
      <c r="A1099" s="164">
        <f t="shared" si="19"/>
        <v>1094</v>
      </c>
      <c r="B1099" s="220" t="s">
        <v>4582</v>
      </c>
      <c r="C1099" s="220" t="s">
        <v>3218</v>
      </c>
      <c r="D1099" s="223" t="s">
        <v>4720</v>
      </c>
      <c r="E1099" s="223" t="s">
        <v>4721</v>
      </c>
      <c r="F1099" s="223" t="s">
        <v>28</v>
      </c>
      <c r="G1099" s="223" t="s">
        <v>93</v>
      </c>
      <c r="H1099" s="233" t="s">
        <v>4725</v>
      </c>
      <c r="I1099" s="233" t="s">
        <v>4726</v>
      </c>
      <c r="J1099" s="272" t="s">
        <v>4727</v>
      </c>
      <c r="K1099" s="223" t="s">
        <v>1217</v>
      </c>
      <c r="L1099" s="223" t="s">
        <v>1217</v>
      </c>
      <c r="M1099" s="223" t="s">
        <v>277</v>
      </c>
      <c r="N1099" s="273">
        <v>646</v>
      </c>
      <c r="O1099" s="273">
        <v>646</v>
      </c>
      <c r="P1099" s="271">
        <v>0</v>
      </c>
      <c r="Q1099" s="281">
        <v>100</v>
      </c>
      <c r="R1099" s="228"/>
    </row>
    <row r="1100" spans="1:18" s="231" customFormat="1" ht="30" customHeight="1" x14ac:dyDescent="0.3">
      <c r="A1100" s="164">
        <f t="shared" si="19"/>
        <v>1095</v>
      </c>
      <c r="B1100" s="220" t="s">
        <v>4582</v>
      </c>
      <c r="C1100" s="220" t="s">
        <v>3218</v>
      </c>
      <c r="D1100" s="223" t="s">
        <v>4720</v>
      </c>
      <c r="E1100" s="223" t="s">
        <v>4721</v>
      </c>
      <c r="F1100" s="223" t="s">
        <v>28</v>
      </c>
      <c r="G1100" s="223" t="s">
        <v>93</v>
      </c>
      <c r="H1100" s="233" t="s">
        <v>4728</v>
      </c>
      <c r="I1100" s="233" t="s">
        <v>4729</v>
      </c>
      <c r="J1100" s="272" t="s">
        <v>4730</v>
      </c>
      <c r="K1100" s="223" t="s">
        <v>1217</v>
      </c>
      <c r="L1100" s="223" t="s">
        <v>1217</v>
      </c>
      <c r="M1100" s="223" t="s">
        <v>277</v>
      </c>
      <c r="N1100" s="273">
        <f t="shared" ref="N1100:N1105" si="20">O1100</f>
        <v>111</v>
      </c>
      <c r="O1100" s="273">
        <v>111</v>
      </c>
      <c r="P1100" s="271">
        <v>0</v>
      </c>
      <c r="Q1100" s="281">
        <v>100</v>
      </c>
      <c r="R1100" s="228"/>
    </row>
    <row r="1101" spans="1:18" s="231" customFormat="1" ht="30" customHeight="1" x14ac:dyDescent="0.3">
      <c r="A1101" s="164">
        <f t="shared" si="19"/>
        <v>1096</v>
      </c>
      <c r="B1101" s="220" t="s">
        <v>4582</v>
      </c>
      <c r="C1101" s="220" t="s">
        <v>3218</v>
      </c>
      <c r="D1101" s="223" t="s">
        <v>4720</v>
      </c>
      <c r="E1101" s="223" t="s">
        <v>4721</v>
      </c>
      <c r="F1101" s="223" t="s">
        <v>28</v>
      </c>
      <c r="G1101" s="223" t="s">
        <v>93</v>
      </c>
      <c r="H1101" s="233" t="s">
        <v>4731</v>
      </c>
      <c r="I1101" s="233" t="s">
        <v>4732</v>
      </c>
      <c r="J1101" s="272" t="s">
        <v>4733</v>
      </c>
      <c r="K1101" s="223" t="s">
        <v>1217</v>
      </c>
      <c r="L1101" s="223" t="s">
        <v>1217</v>
      </c>
      <c r="M1101" s="223" t="s">
        <v>277</v>
      </c>
      <c r="N1101" s="273">
        <f t="shared" si="20"/>
        <v>771</v>
      </c>
      <c r="O1101" s="273">
        <v>771</v>
      </c>
      <c r="P1101" s="271">
        <v>0</v>
      </c>
      <c r="Q1101" s="281">
        <v>100</v>
      </c>
      <c r="R1101" s="228"/>
    </row>
    <row r="1102" spans="1:18" s="231" customFormat="1" ht="30" customHeight="1" x14ac:dyDescent="0.3">
      <c r="A1102" s="164">
        <f t="shared" si="19"/>
        <v>1097</v>
      </c>
      <c r="B1102" s="220" t="s">
        <v>4582</v>
      </c>
      <c r="C1102" s="220" t="s">
        <v>3218</v>
      </c>
      <c r="D1102" s="223" t="s">
        <v>4720</v>
      </c>
      <c r="E1102" s="223" t="s">
        <v>4721</v>
      </c>
      <c r="F1102" s="223" t="s">
        <v>28</v>
      </c>
      <c r="G1102" s="223" t="s">
        <v>93</v>
      </c>
      <c r="H1102" s="233" t="s">
        <v>4734</v>
      </c>
      <c r="I1102" s="233" t="s">
        <v>4735</v>
      </c>
      <c r="J1102" s="272" t="s">
        <v>4736</v>
      </c>
      <c r="K1102" s="223" t="s">
        <v>1217</v>
      </c>
      <c r="L1102" s="223" t="s">
        <v>1217</v>
      </c>
      <c r="M1102" s="223" t="s">
        <v>277</v>
      </c>
      <c r="N1102" s="273">
        <f t="shared" si="20"/>
        <v>111</v>
      </c>
      <c r="O1102" s="273">
        <v>111</v>
      </c>
      <c r="P1102" s="271">
        <v>0</v>
      </c>
      <c r="Q1102" s="281">
        <v>100</v>
      </c>
      <c r="R1102" s="228"/>
    </row>
    <row r="1103" spans="1:18" s="231" customFormat="1" ht="30" customHeight="1" x14ac:dyDescent="0.3">
      <c r="A1103" s="164">
        <f t="shared" si="19"/>
        <v>1098</v>
      </c>
      <c r="B1103" s="220" t="s">
        <v>4582</v>
      </c>
      <c r="C1103" s="220" t="s">
        <v>3218</v>
      </c>
      <c r="D1103" s="223" t="s">
        <v>4737</v>
      </c>
      <c r="E1103" s="223" t="s">
        <v>4738</v>
      </c>
      <c r="F1103" s="223" t="s">
        <v>28</v>
      </c>
      <c r="G1103" s="223" t="s">
        <v>93</v>
      </c>
      <c r="H1103" s="233" t="s">
        <v>4739</v>
      </c>
      <c r="I1103" s="233" t="s">
        <v>4723</v>
      </c>
      <c r="J1103" s="272" t="s">
        <v>4740</v>
      </c>
      <c r="K1103" s="223" t="s">
        <v>1217</v>
      </c>
      <c r="L1103" s="223" t="s">
        <v>1217</v>
      </c>
      <c r="M1103" s="223" t="s">
        <v>277</v>
      </c>
      <c r="N1103" s="273">
        <f t="shared" si="20"/>
        <v>188</v>
      </c>
      <c r="O1103" s="273">
        <v>188</v>
      </c>
      <c r="P1103" s="271">
        <v>0</v>
      </c>
      <c r="Q1103" s="281">
        <v>100</v>
      </c>
      <c r="R1103" s="228"/>
    </row>
    <row r="1104" spans="1:18" s="231" customFormat="1" ht="30" customHeight="1" x14ac:dyDescent="0.3">
      <c r="A1104" s="164">
        <f t="shared" si="19"/>
        <v>1099</v>
      </c>
      <c r="B1104" s="220" t="s">
        <v>4582</v>
      </c>
      <c r="C1104" s="220" t="s">
        <v>3218</v>
      </c>
      <c r="D1104" s="223" t="s">
        <v>4737</v>
      </c>
      <c r="E1104" s="223" t="s">
        <v>4738</v>
      </c>
      <c r="F1104" s="223" t="s">
        <v>28</v>
      </c>
      <c r="G1104" s="223" t="s">
        <v>93</v>
      </c>
      <c r="H1104" s="233" t="s">
        <v>4741</v>
      </c>
      <c r="I1104" s="233" t="s">
        <v>4726</v>
      </c>
      <c r="J1104" s="272" t="s">
        <v>4742</v>
      </c>
      <c r="K1104" s="223" t="s">
        <v>1217</v>
      </c>
      <c r="L1104" s="223" t="s">
        <v>1217</v>
      </c>
      <c r="M1104" s="223" t="s">
        <v>277</v>
      </c>
      <c r="N1104" s="273">
        <f t="shared" si="20"/>
        <v>339</v>
      </c>
      <c r="O1104" s="273">
        <v>339</v>
      </c>
      <c r="P1104" s="271">
        <v>0</v>
      </c>
      <c r="Q1104" s="281">
        <v>100</v>
      </c>
      <c r="R1104" s="228"/>
    </row>
    <row r="1105" spans="1:18" s="231" customFormat="1" ht="30" customHeight="1" x14ac:dyDescent="0.3">
      <c r="A1105" s="164">
        <f t="shared" si="19"/>
        <v>1100</v>
      </c>
      <c r="B1105" s="220" t="s">
        <v>4582</v>
      </c>
      <c r="C1105" s="220" t="s">
        <v>3218</v>
      </c>
      <c r="D1105" s="223" t="s">
        <v>4737</v>
      </c>
      <c r="E1105" s="223" t="s">
        <v>4738</v>
      </c>
      <c r="F1105" s="223" t="s">
        <v>28</v>
      </c>
      <c r="G1105" s="223" t="s">
        <v>93</v>
      </c>
      <c r="H1105" s="233" t="s">
        <v>4743</v>
      </c>
      <c r="I1105" s="233" t="s">
        <v>4744</v>
      </c>
      <c r="J1105" s="272" t="s">
        <v>4745</v>
      </c>
      <c r="K1105" s="223" t="s">
        <v>1217</v>
      </c>
      <c r="L1105" s="223" t="s">
        <v>1217</v>
      </c>
      <c r="M1105" s="223" t="s">
        <v>277</v>
      </c>
      <c r="N1105" s="273">
        <f t="shared" si="20"/>
        <v>232</v>
      </c>
      <c r="O1105" s="273">
        <v>232</v>
      </c>
      <c r="P1105" s="271">
        <v>0</v>
      </c>
      <c r="Q1105" s="281">
        <v>100</v>
      </c>
      <c r="R1105" s="228"/>
    </row>
    <row r="1106" spans="1:18" s="277" customFormat="1" ht="30" customHeight="1" x14ac:dyDescent="0.3">
      <c r="A1106" s="164">
        <f t="shared" si="19"/>
        <v>1101</v>
      </c>
      <c r="B1106" s="223" t="s">
        <v>4582</v>
      </c>
      <c r="C1106" s="223" t="s">
        <v>3218</v>
      </c>
      <c r="D1106" s="223" t="s">
        <v>4746</v>
      </c>
      <c r="E1106" s="223" t="s">
        <v>4747</v>
      </c>
      <c r="F1106" s="223" t="s">
        <v>28</v>
      </c>
      <c r="G1106" s="223" t="s">
        <v>221</v>
      </c>
      <c r="H1106" s="233" t="s">
        <v>4748</v>
      </c>
      <c r="I1106" s="233" t="s">
        <v>4749</v>
      </c>
      <c r="J1106" s="233" t="s">
        <v>4750</v>
      </c>
      <c r="K1106" s="223" t="s">
        <v>264</v>
      </c>
      <c r="L1106" s="223" t="s">
        <v>264</v>
      </c>
      <c r="M1106" s="223" t="s">
        <v>215</v>
      </c>
      <c r="N1106" s="273">
        <v>1500</v>
      </c>
      <c r="O1106" s="273">
        <v>1500</v>
      </c>
      <c r="P1106" s="271">
        <v>0</v>
      </c>
      <c r="Q1106" s="275">
        <v>100</v>
      </c>
      <c r="R1106" s="223"/>
    </row>
    <row r="1107" spans="1:18" s="277" customFormat="1" ht="30" customHeight="1" x14ac:dyDescent="0.3">
      <c r="A1107" s="164">
        <f t="shared" si="19"/>
        <v>1102</v>
      </c>
      <c r="B1107" s="282" t="s">
        <v>4582</v>
      </c>
      <c r="C1107" s="282" t="s">
        <v>3218</v>
      </c>
      <c r="D1107" s="282" t="s">
        <v>4746</v>
      </c>
      <c r="E1107" s="282" t="s">
        <v>4747</v>
      </c>
      <c r="F1107" s="282" t="s">
        <v>28</v>
      </c>
      <c r="G1107" s="282" t="s">
        <v>221</v>
      </c>
      <c r="H1107" s="283" t="s">
        <v>4751</v>
      </c>
      <c r="I1107" s="283" t="s">
        <v>4752</v>
      </c>
      <c r="J1107" s="283" t="s">
        <v>4753</v>
      </c>
      <c r="K1107" s="282" t="s">
        <v>264</v>
      </c>
      <c r="L1107" s="223" t="s">
        <v>264</v>
      </c>
      <c r="M1107" s="223" t="s">
        <v>215</v>
      </c>
      <c r="N1107" s="287">
        <v>1100</v>
      </c>
      <c r="O1107" s="287">
        <v>1100</v>
      </c>
      <c r="P1107" s="271">
        <v>0</v>
      </c>
      <c r="Q1107" s="284">
        <v>100</v>
      </c>
      <c r="R1107" s="282"/>
    </row>
    <row r="1108" spans="1:18" s="223" customFormat="1" ht="30" customHeight="1" x14ac:dyDescent="0.3">
      <c r="A1108" s="164">
        <f t="shared" si="19"/>
        <v>1103</v>
      </c>
      <c r="B1108" s="223" t="s">
        <v>4582</v>
      </c>
      <c r="C1108" s="223" t="s">
        <v>3218</v>
      </c>
      <c r="D1108" s="223" t="s">
        <v>4746</v>
      </c>
      <c r="E1108" s="223" t="s">
        <v>4747</v>
      </c>
      <c r="F1108" s="223" t="s">
        <v>28</v>
      </c>
      <c r="G1108" s="223" t="s">
        <v>221</v>
      </c>
      <c r="H1108" s="233" t="s">
        <v>4754</v>
      </c>
      <c r="I1108" s="233" t="s">
        <v>4755</v>
      </c>
      <c r="J1108" s="233" t="s">
        <v>4750</v>
      </c>
      <c r="K1108" s="223" t="s">
        <v>264</v>
      </c>
      <c r="L1108" s="223" t="s">
        <v>264</v>
      </c>
      <c r="M1108" s="223" t="s">
        <v>215</v>
      </c>
      <c r="N1108" s="273">
        <v>1100</v>
      </c>
      <c r="O1108" s="273">
        <v>1100</v>
      </c>
      <c r="P1108" s="271">
        <v>0</v>
      </c>
      <c r="Q1108" s="275">
        <v>100</v>
      </c>
    </row>
    <row r="1109" spans="1:18" s="223" customFormat="1" ht="30" customHeight="1" x14ac:dyDescent="0.3">
      <c r="A1109" s="164">
        <f t="shared" si="19"/>
        <v>1104</v>
      </c>
      <c r="B1109" s="223" t="s">
        <v>4582</v>
      </c>
      <c r="C1109" s="223" t="s">
        <v>3218</v>
      </c>
      <c r="D1109" s="223" t="s">
        <v>4746</v>
      </c>
      <c r="E1109" s="223" t="s">
        <v>4747</v>
      </c>
      <c r="F1109" s="223" t="s">
        <v>28</v>
      </c>
      <c r="G1109" s="223" t="s">
        <v>221</v>
      </c>
      <c r="H1109" s="233" t="s">
        <v>4756</v>
      </c>
      <c r="I1109" s="233" t="s">
        <v>4757</v>
      </c>
      <c r="J1109" s="233" t="s">
        <v>4753</v>
      </c>
      <c r="K1109" s="223" t="s">
        <v>264</v>
      </c>
      <c r="L1109" s="223" t="s">
        <v>264</v>
      </c>
      <c r="M1109" s="223" t="s">
        <v>215</v>
      </c>
      <c r="N1109" s="273">
        <v>1046</v>
      </c>
      <c r="O1109" s="273">
        <v>1046</v>
      </c>
      <c r="P1109" s="271">
        <v>0</v>
      </c>
      <c r="Q1109" s="275">
        <v>100</v>
      </c>
    </row>
    <row r="1110" spans="1:18" s="223" customFormat="1" ht="30" customHeight="1" x14ac:dyDescent="0.3">
      <c r="A1110" s="164">
        <f t="shared" si="19"/>
        <v>1105</v>
      </c>
      <c r="B1110" s="223" t="s">
        <v>4582</v>
      </c>
      <c r="C1110" s="223" t="s">
        <v>3218</v>
      </c>
      <c r="D1110" s="223" t="s">
        <v>4758</v>
      </c>
      <c r="E1110" s="223" t="s">
        <v>4759</v>
      </c>
      <c r="F1110" s="223" t="s">
        <v>28</v>
      </c>
      <c r="G1110" s="223" t="s">
        <v>221</v>
      </c>
      <c r="H1110" s="233" t="s">
        <v>4760</v>
      </c>
      <c r="I1110" s="233" t="s">
        <v>4761</v>
      </c>
      <c r="J1110" s="233" t="s">
        <v>3372</v>
      </c>
      <c r="K1110" s="223" t="s">
        <v>344</v>
      </c>
      <c r="L1110" s="223" t="s">
        <v>344</v>
      </c>
      <c r="M1110" s="223" t="s">
        <v>335</v>
      </c>
      <c r="N1110" s="273">
        <v>715</v>
      </c>
      <c r="O1110" s="273">
        <v>715</v>
      </c>
      <c r="P1110" s="271">
        <v>0</v>
      </c>
      <c r="Q1110" s="275">
        <v>100</v>
      </c>
    </row>
    <row r="1111" spans="1:18" s="223" customFormat="1" ht="30" customHeight="1" x14ac:dyDescent="0.3">
      <c r="A1111" s="164">
        <f t="shared" si="19"/>
        <v>1106</v>
      </c>
      <c r="B1111" s="223" t="s">
        <v>4582</v>
      </c>
      <c r="C1111" s="223" t="s">
        <v>3218</v>
      </c>
      <c r="D1111" s="223" t="s">
        <v>4758</v>
      </c>
      <c r="E1111" s="223" t="s">
        <v>4759</v>
      </c>
      <c r="F1111" s="223" t="s">
        <v>28</v>
      </c>
      <c r="G1111" s="223" t="s">
        <v>221</v>
      </c>
      <c r="H1111" s="233" t="s">
        <v>4762</v>
      </c>
      <c r="I1111" s="233" t="s">
        <v>4763</v>
      </c>
      <c r="J1111" s="233" t="s">
        <v>4764</v>
      </c>
      <c r="K1111" s="223" t="s">
        <v>344</v>
      </c>
      <c r="L1111" s="223" t="s">
        <v>344</v>
      </c>
      <c r="M1111" s="223" t="s">
        <v>335</v>
      </c>
      <c r="N1111" s="273">
        <v>2533</v>
      </c>
      <c r="O1111" s="273">
        <v>2533</v>
      </c>
      <c r="P1111" s="271">
        <v>0</v>
      </c>
      <c r="Q1111" s="275">
        <v>100</v>
      </c>
    </row>
    <row r="1112" spans="1:18" s="223" customFormat="1" ht="30" customHeight="1" x14ac:dyDescent="0.3">
      <c r="A1112" s="164">
        <f t="shared" si="19"/>
        <v>1107</v>
      </c>
      <c r="B1112" s="223" t="s">
        <v>4582</v>
      </c>
      <c r="C1112" s="223" t="s">
        <v>3218</v>
      </c>
      <c r="D1112" s="223" t="s">
        <v>4758</v>
      </c>
      <c r="E1112" s="223" t="s">
        <v>4759</v>
      </c>
      <c r="F1112" s="223" t="s">
        <v>28</v>
      </c>
      <c r="G1112" s="223" t="s">
        <v>221</v>
      </c>
      <c r="H1112" s="233" t="s">
        <v>4765</v>
      </c>
      <c r="I1112" s="233" t="s">
        <v>4766</v>
      </c>
      <c r="J1112" s="233" t="s">
        <v>4767</v>
      </c>
      <c r="K1112" s="223" t="s">
        <v>352</v>
      </c>
      <c r="L1112" s="223" t="s">
        <v>352</v>
      </c>
      <c r="M1112" s="223" t="s">
        <v>1532</v>
      </c>
      <c r="N1112" s="273">
        <v>5081</v>
      </c>
      <c r="O1112" s="273">
        <v>5081</v>
      </c>
      <c r="P1112" s="271">
        <v>0</v>
      </c>
      <c r="Q1112" s="275">
        <v>100</v>
      </c>
    </row>
    <row r="1113" spans="1:18" s="223" customFormat="1" ht="30" customHeight="1" x14ac:dyDescent="0.3">
      <c r="A1113" s="164">
        <f t="shared" si="19"/>
        <v>1108</v>
      </c>
      <c r="B1113" s="223" t="s">
        <v>4582</v>
      </c>
      <c r="C1113" s="223" t="s">
        <v>3218</v>
      </c>
      <c r="D1113" s="223" t="s">
        <v>4758</v>
      </c>
      <c r="E1113" s="223" t="s">
        <v>4759</v>
      </c>
      <c r="F1113" s="223" t="s">
        <v>28</v>
      </c>
      <c r="G1113" s="223" t="s">
        <v>221</v>
      </c>
      <c r="H1113" s="233" t="s">
        <v>4768</v>
      </c>
      <c r="I1113" s="233" t="s">
        <v>4749</v>
      </c>
      <c r="J1113" s="233" t="s">
        <v>4769</v>
      </c>
      <c r="K1113" s="223" t="s">
        <v>352</v>
      </c>
      <c r="L1113" s="223" t="s">
        <v>352</v>
      </c>
      <c r="M1113" s="223" t="s">
        <v>1532</v>
      </c>
      <c r="N1113" s="273">
        <v>6445</v>
      </c>
      <c r="O1113" s="273">
        <v>6445</v>
      </c>
      <c r="P1113" s="271">
        <v>0</v>
      </c>
      <c r="Q1113" s="275">
        <v>100</v>
      </c>
    </row>
    <row r="1114" spans="1:18" s="223" customFormat="1" ht="30" customHeight="1" x14ac:dyDescent="0.3">
      <c r="A1114" s="164">
        <f t="shared" si="19"/>
        <v>1109</v>
      </c>
      <c r="B1114" s="223" t="s">
        <v>4582</v>
      </c>
      <c r="C1114" s="223" t="s">
        <v>3218</v>
      </c>
      <c r="D1114" s="223" t="s">
        <v>4758</v>
      </c>
      <c r="E1114" s="223" t="s">
        <v>4759</v>
      </c>
      <c r="F1114" s="223" t="s">
        <v>28</v>
      </c>
      <c r="G1114" s="223" t="s">
        <v>221</v>
      </c>
      <c r="H1114" s="233" t="s">
        <v>4770</v>
      </c>
      <c r="I1114" s="233" t="s">
        <v>4771</v>
      </c>
      <c r="J1114" s="233" t="s">
        <v>4772</v>
      </c>
      <c r="K1114" s="223" t="s">
        <v>344</v>
      </c>
      <c r="L1114" s="223" t="s">
        <v>344</v>
      </c>
      <c r="M1114" s="223" t="s">
        <v>335</v>
      </c>
      <c r="N1114" s="273">
        <v>3828</v>
      </c>
      <c r="O1114" s="273">
        <v>3828</v>
      </c>
      <c r="P1114" s="271">
        <v>0</v>
      </c>
      <c r="Q1114" s="275">
        <v>100</v>
      </c>
    </row>
    <row r="1115" spans="1:18" s="223" customFormat="1" ht="30" customHeight="1" x14ac:dyDescent="0.3">
      <c r="A1115" s="164">
        <f t="shared" si="19"/>
        <v>1110</v>
      </c>
      <c r="B1115" s="223" t="s">
        <v>4582</v>
      </c>
      <c r="C1115" s="223" t="s">
        <v>3218</v>
      </c>
      <c r="D1115" s="223" t="s">
        <v>4758</v>
      </c>
      <c r="E1115" s="223" t="s">
        <v>4759</v>
      </c>
      <c r="F1115" s="223" t="s">
        <v>28</v>
      </c>
      <c r="G1115" s="223" t="s">
        <v>221</v>
      </c>
      <c r="H1115" s="233" t="s">
        <v>4773</v>
      </c>
      <c r="I1115" s="233" t="s">
        <v>4774</v>
      </c>
      <c r="J1115" s="233" t="s">
        <v>4764</v>
      </c>
      <c r="K1115" s="223" t="s">
        <v>344</v>
      </c>
      <c r="L1115" s="223" t="s">
        <v>344</v>
      </c>
      <c r="M1115" s="223" t="s">
        <v>335</v>
      </c>
      <c r="N1115" s="273">
        <v>2525</v>
      </c>
      <c r="O1115" s="273">
        <v>2525</v>
      </c>
      <c r="P1115" s="271">
        <v>0</v>
      </c>
      <c r="Q1115" s="275">
        <v>100</v>
      </c>
    </row>
    <row r="1116" spans="1:18" s="223" customFormat="1" ht="30" customHeight="1" x14ac:dyDescent="0.3">
      <c r="A1116" s="164">
        <f t="shared" si="19"/>
        <v>1111</v>
      </c>
      <c r="B1116" s="223" t="s">
        <v>4582</v>
      </c>
      <c r="C1116" s="223" t="s">
        <v>3218</v>
      </c>
      <c r="D1116" s="223" t="s">
        <v>4758</v>
      </c>
      <c r="E1116" s="223" t="s">
        <v>4759</v>
      </c>
      <c r="F1116" s="223" t="s">
        <v>28</v>
      </c>
      <c r="G1116" s="223" t="s">
        <v>221</v>
      </c>
      <c r="H1116" s="233" t="s">
        <v>4775</v>
      </c>
      <c r="I1116" s="233" t="s">
        <v>4776</v>
      </c>
      <c r="J1116" s="233" t="s">
        <v>4777</v>
      </c>
      <c r="K1116" s="223" t="s">
        <v>344</v>
      </c>
      <c r="L1116" s="223" t="s">
        <v>344</v>
      </c>
      <c r="M1116" s="223" t="s">
        <v>335</v>
      </c>
      <c r="N1116" s="273">
        <v>1345</v>
      </c>
      <c r="O1116" s="273">
        <v>1345</v>
      </c>
      <c r="P1116" s="271">
        <v>0</v>
      </c>
      <c r="Q1116" s="275">
        <v>100</v>
      </c>
    </row>
    <row r="1117" spans="1:18" s="223" customFormat="1" ht="30" customHeight="1" x14ac:dyDescent="0.3">
      <c r="A1117" s="164">
        <f t="shared" si="19"/>
        <v>1112</v>
      </c>
      <c r="B1117" s="223" t="s">
        <v>4582</v>
      </c>
      <c r="C1117" s="223" t="s">
        <v>3218</v>
      </c>
      <c r="D1117" s="223" t="s">
        <v>4758</v>
      </c>
      <c r="E1117" s="223" t="s">
        <v>4759</v>
      </c>
      <c r="F1117" s="223" t="s">
        <v>28</v>
      </c>
      <c r="G1117" s="223" t="s">
        <v>221</v>
      </c>
      <c r="H1117" s="233" t="s">
        <v>4778</v>
      </c>
      <c r="I1117" s="233" t="s">
        <v>4779</v>
      </c>
      <c r="J1117" s="233" t="s">
        <v>4780</v>
      </c>
      <c r="K1117" s="223" t="s">
        <v>352</v>
      </c>
      <c r="L1117" s="223" t="s">
        <v>73</v>
      </c>
      <c r="M1117" s="223" t="s">
        <v>353</v>
      </c>
      <c r="N1117" s="273">
        <v>25000</v>
      </c>
      <c r="O1117" s="273">
        <v>25000</v>
      </c>
      <c r="P1117" s="271">
        <v>0</v>
      </c>
      <c r="Q1117" s="275">
        <v>60</v>
      </c>
    </row>
    <row r="1118" spans="1:18" s="223" customFormat="1" ht="30" customHeight="1" x14ac:dyDescent="0.3">
      <c r="A1118" s="164">
        <f t="shared" si="19"/>
        <v>1113</v>
      </c>
      <c r="B1118" s="223" t="s">
        <v>4582</v>
      </c>
      <c r="C1118" s="223" t="s">
        <v>3218</v>
      </c>
      <c r="D1118" s="223" t="s">
        <v>4758</v>
      </c>
      <c r="E1118" s="223" t="s">
        <v>4759</v>
      </c>
      <c r="F1118" s="223" t="s">
        <v>28</v>
      </c>
      <c r="G1118" s="223" t="s">
        <v>221</v>
      </c>
      <c r="H1118" s="233" t="s">
        <v>4781</v>
      </c>
      <c r="I1118" s="233" t="s">
        <v>4782</v>
      </c>
      <c r="J1118" s="233" t="s">
        <v>4783</v>
      </c>
      <c r="K1118" s="223" t="s">
        <v>352</v>
      </c>
      <c r="L1118" s="223" t="s">
        <v>73</v>
      </c>
      <c r="M1118" s="223" t="s">
        <v>353</v>
      </c>
      <c r="N1118" s="273">
        <v>40000</v>
      </c>
      <c r="O1118" s="273">
        <v>40000</v>
      </c>
      <c r="P1118" s="271">
        <v>0</v>
      </c>
      <c r="Q1118" s="275">
        <v>60</v>
      </c>
    </row>
    <row r="1119" spans="1:18" s="223" customFormat="1" ht="30" customHeight="1" x14ac:dyDescent="0.3">
      <c r="A1119" s="164">
        <f t="shared" si="19"/>
        <v>1114</v>
      </c>
      <c r="B1119" s="223" t="s">
        <v>4582</v>
      </c>
      <c r="C1119" s="223" t="s">
        <v>3218</v>
      </c>
      <c r="D1119" s="223" t="s">
        <v>4758</v>
      </c>
      <c r="E1119" s="223" t="s">
        <v>4759</v>
      </c>
      <c r="F1119" s="223" t="s">
        <v>28</v>
      </c>
      <c r="G1119" s="223" t="s">
        <v>221</v>
      </c>
      <c r="H1119" s="233" t="s">
        <v>4784</v>
      </c>
      <c r="I1119" s="233" t="s">
        <v>4785</v>
      </c>
      <c r="J1119" s="233" t="s">
        <v>4786</v>
      </c>
      <c r="K1119" s="223" t="s">
        <v>352</v>
      </c>
      <c r="L1119" s="223" t="s">
        <v>73</v>
      </c>
      <c r="M1119" s="223" t="s">
        <v>353</v>
      </c>
      <c r="N1119" s="273">
        <v>35000</v>
      </c>
      <c r="O1119" s="273">
        <v>35000</v>
      </c>
      <c r="P1119" s="271">
        <v>0</v>
      </c>
      <c r="Q1119" s="275">
        <v>60</v>
      </c>
    </row>
    <row r="1120" spans="1:18" s="223" customFormat="1" ht="30" customHeight="1" x14ac:dyDescent="0.3">
      <c r="A1120" s="164">
        <f t="shared" si="19"/>
        <v>1115</v>
      </c>
      <c r="B1120" s="223" t="s">
        <v>4582</v>
      </c>
      <c r="C1120" s="223" t="s">
        <v>3218</v>
      </c>
      <c r="D1120" s="223" t="s">
        <v>4758</v>
      </c>
      <c r="E1120" s="223" t="s">
        <v>4759</v>
      </c>
      <c r="F1120" s="223" t="s">
        <v>28</v>
      </c>
      <c r="G1120" s="223" t="s">
        <v>221</v>
      </c>
      <c r="H1120" s="233" t="s">
        <v>4787</v>
      </c>
      <c r="I1120" s="233" t="s">
        <v>4788</v>
      </c>
      <c r="J1120" s="233" t="s">
        <v>4789</v>
      </c>
      <c r="K1120" s="223" t="s">
        <v>352</v>
      </c>
      <c r="L1120" s="223" t="s">
        <v>73</v>
      </c>
      <c r="M1120" s="223" t="s">
        <v>353</v>
      </c>
      <c r="N1120" s="273">
        <v>25000</v>
      </c>
      <c r="O1120" s="273">
        <v>25000</v>
      </c>
      <c r="P1120" s="271">
        <v>0</v>
      </c>
      <c r="Q1120" s="275">
        <v>60</v>
      </c>
    </row>
    <row r="1121" spans="1:18" s="223" customFormat="1" ht="30" customHeight="1" x14ac:dyDescent="0.3">
      <c r="A1121" s="164">
        <f t="shared" si="19"/>
        <v>1116</v>
      </c>
      <c r="B1121" s="223" t="s">
        <v>4582</v>
      </c>
      <c r="C1121" s="223" t="s">
        <v>3218</v>
      </c>
      <c r="D1121" s="223" t="s">
        <v>4758</v>
      </c>
      <c r="E1121" s="223" t="s">
        <v>4759</v>
      </c>
      <c r="F1121" s="223" t="s">
        <v>28</v>
      </c>
      <c r="G1121" s="223" t="s">
        <v>221</v>
      </c>
      <c r="H1121" s="233" t="s">
        <v>4790</v>
      </c>
      <c r="I1121" s="233" t="s">
        <v>4791</v>
      </c>
      <c r="J1121" s="233" t="s">
        <v>4792</v>
      </c>
      <c r="K1121" s="223" t="s">
        <v>352</v>
      </c>
      <c r="L1121" s="223" t="s">
        <v>73</v>
      </c>
      <c r="M1121" s="223" t="s">
        <v>353</v>
      </c>
      <c r="N1121" s="273">
        <v>35000</v>
      </c>
      <c r="O1121" s="273">
        <v>35000</v>
      </c>
      <c r="P1121" s="271">
        <v>0</v>
      </c>
      <c r="Q1121" s="275">
        <v>60</v>
      </c>
    </row>
    <row r="1122" spans="1:18" s="223" customFormat="1" ht="30" customHeight="1" x14ac:dyDescent="0.3">
      <c r="A1122" s="164">
        <f t="shared" si="19"/>
        <v>1117</v>
      </c>
      <c r="B1122" s="223" t="s">
        <v>4582</v>
      </c>
      <c r="C1122" s="223" t="s">
        <v>3218</v>
      </c>
      <c r="D1122" s="223" t="s">
        <v>4758</v>
      </c>
      <c r="E1122" s="223" t="s">
        <v>4759</v>
      </c>
      <c r="F1122" s="223" t="s">
        <v>28</v>
      </c>
      <c r="G1122" s="223" t="s">
        <v>221</v>
      </c>
      <c r="H1122" s="233" t="s">
        <v>4793</v>
      </c>
      <c r="I1122" s="233" t="s">
        <v>4794</v>
      </c>
      <c r="J1122" s="233" t="s">
        <v>4795</v>
      </c>
      <c r="K1122" s="223" t="s">
        <v>352</v>
      </c>
      <c r="L1122" s="223" t="s">
        <v>73</v>
      </c>
      <c r="M1122" s="223" t="s">
        <v>353</v>
      </c>
      <c r="N1122" s="273">
        <v>25000</v>
      </c>
      <c r="O1122" s="273">
        <v>25000</v>
      </c>
      <c r="P1122" s="271">
        <v>0</v>
      </c>
      <c r="Q1122" s="275">
        <v>60</v>
      </c>
    </row>
    <row r="1123" spans="1:18" s="231" customFormat="1" ht="49.5" x14ac:dyDescent="0.3">
      <c r="A1123" s="164">
        <f t="shared" si="19"/>
        <v>1118</v>
      </c>
      <c r="B1123" s="220" t="s">
        <v>4582</v>
      </c>
      <c r="C1123" s="220" t="s">
        <v>3218</v>
      </c>
      <c r="D1123" s="223" t="s">
        <v>4796</v>
      </c>
      <c r="E1123" s="223" t="s">
        <v>4797</v>
      </c>
      <c r="F1123" s="223" t="s">
        <v>28</v>
      </c>
      <c r="G1123" s="224" t="s">
        <v>4798</v>
      </c>
      <c r="H1123" s="233" t="s">
        <v>4799</v>
      </c>
      <c r="I1123" s="233" t="s">
        <v>4800</v>
      </c>
      <c r="J1123" s="235" t="s">
        <v>4801</v>
      </c>
      <c r="K1123" s="223" t="s">
        <v>90</v>
      </c>
      <c r="L1123" s="223"/>
      <c r="M1123" s="223"/>
      <c r="N1123" s="273">
        <v>36059</v>
      </c>
      <c r="O1123" s="273">
        <v>36059</v>
      </c>
      <c r="P1123" s="271">
        <v>0</v>
      </c>
      <c r="Q1123" s="281"/>
      <c r="R1123" s="228"/>
    </row>
    <row r="1124" spans="1:18" s="231" customFormat="1" ht="30" customHeight="1" x14ac:dyDescent="0.3">
      <c r="A1124" s="164">
        <f t="shared" si="19"/>
        <v>1119</v>
      </c>
      <c r="B1124" s="220" t="s">
        <v>4582</v>
      </c>
      <c r="C1124" s="223" t="s">
        <v>3218</v>
      </c>
      <c r="D1124" s="223" t="s">
        <v>4796</v>
      </c>
      <c r="E1124" s="223" t="s">
        <v>4797</v>
      </c>
      <c r="F1124" s="223" t="s">
        <v>28</v>
      </c>
      <c r="G1124" s="224" t="s">
        <v>4798</v>
      </c>
      <c r="H1124" s="233" t="s">
        <v>4802</v>
      </c>
      <c r="I1124" s="233" t="s">
        <v>4803</v>
      </c>
      <c r="J1124" s="235" t="s">
        <v>4804</v>
      </c>
      <c r="K1124" s="223" t="s">
        <v>42</v>
      </c>
      <c r="L1124" s="223"/>
      <c r="M1124" s="223"/>
      <c r="N1124" s="273">
        <v>100</v>
      </c>
      <c r="O1124" s="273">
        <v>100</v>
      </c>
      <c r="P1124" s="271">
        <v>0</v>
      </c>
      <c r="Q1124" s="281">
        <v>100</v>
      </c>
      <c r="R1124" s="228"/>
    </row>
    <row r="1125" spans="1:18" s="231" customFormat="1" ht="30" customHeight="1" x14ac:dyDescent="0.3">
      <c r="A1125" s="164">
        <f t="shared" si="19"/>
        <v>1120</v>
      </c>
      <c r="B1125" s="220" t="s">
        <v>4582</v>
      </c>
      <c r="C1125" s="223" t="s">
        <v>3218</v>
      </c>
      <c r="D1125" s="223" t="s">
        <v>4796</v>
      </c>
      <c r="E1125" s="223" t="s">
        <v>4797</v>
      </c>
      <c r="F1125" s="223" t="s">
        <v>28</v>
      </c>
      <c r="G1125" s="224" t="s">
        <v>4798</v>
      </c>
      <c r="H1125" s="233" t="s">
        <v>4805</v>
      </c>
      <c r="I1125" s="233" t="s">
        <v>4806</v>
      </c>
      <c r="J1125" s="235" t="s">
        <v>4807</v>
      </c>
      <c r="K1125" s="223" t="s">
        <v>42</v>
      </c>
      <c r="L1125" s="223"/>
      <c r="M1125" s="223"/>
      <c r="N1125" s="273">
        <v>400</v>
      </c>
      <c r="O1125" s="273">
        <v>400</v>
      </c>
      <c r="P1125" s="271">
        <v>0</v>
      </c>
      <c r="Q1125" s="281">
        <v>100</v>
      </c>
      <c r="R1125" s="228"/>
    </row>
    <row r="1126" spans="1:18" s="231" customFormat="1" ht="30" customHeight="1" x14ac:dyDescent="0.3">
      <c r="A1126" s="164">
        <f t="shared" si="19"/>
        <v>1121</v>
      </c>
      <c r="B1126" s="220" t="s">
        <v>4582</v>
      </c>
      <c r="C1126" s="223" t="s">
        <v>3218</v>
      </c>
      <c r="D1126" s="223" t="s">
        <v>4796</v>
      </c>
      <c r="E1126" s="223" t="s">
        <v>4797</v>
      </c>
      <c r="F1126" s="223" t="s">
        <v>28</v>
      </c>
      <c r="G1126" s="224" t="s">
        <v>4798</v>
      </c>
      <c r="H1126" s="233" t="s">
        <v>4808</v>
      </c>
      <c r="I1126" s="233" t="s">
        <v>4809</v>
      </c>
      <c r="J1126" s="235" t="s">
        <v>4810</v>
      </c>
      <c r="K1126" s="223" t="s">
        <v>42</v>
      </c>
      <c r="L1126" s="223"/>
      <c r="M1126" s="223"/>
      <c r="N1126" s="273">
        <v>600</v>
      </c>
      <c r="O1126" s="273">
        <v>600</v>
      </c>
      <c r="P1126" s="271">
        <v>0</v>
      </c>
      <c r="Q1126" s="281">
        <v>100</v>
      </c>
      <c r="R1126" s="228"/>
    </row>
    <row r="1127" spans="1:18" s="231" customFormat="1" ht="30" customHeight="1" x14ac:dyDescent="0.3">
      <c r="A1127" s="164">
        <f t="shared" si="19"/>
        <v>1122</v>
      </c>
      <c r="B1127" s="220" t="s">
        <v>4582</v>
      </c>
      <c r="C1127" s="223" t="s">
        <v>3218</v>
      </c>
      <c r="D1127" s="223" t="s">
        <v>4796</v>
      </c>
      <c r="E1127" s="223" t="s">
        <v>4797</v>
      </c>
      <c r="F1127" s="223" t="s">
        <v>28</v>
      </c>
      <c r="G1127" s="224" t="s">
        <v>4798</v>
      </c>
      <c r="H1127" s="233" t="s">
        <v>4811</v>
      </c>
      <c r="I1127" s="233" t="s">
        <v>4812</v>
      </c>
      <c r="J1127" s="235" t="s">
        <v>4813</v>
      </c>
      <c r="K1127" s="223" t="s">
        <v>42</v>
      </c>
      <c r="L1127" s="223"/>
      <c r="M1127" s="223"/>
      <c r="N1127" s="273">
        <v>145</v>
      </c>
      <c r="O1127" s="273">
        <v>145</v>
      </c>
      <c r="P1127" s="271">
        <v>0</v>
      </c>
      <c r="Q1127" s="281">
        <v>100</v>
      </c>
      <c r="R1127" s="228"/>
    </row>
    <row r="1128" spans="1:18" s="231" customFormat="1" ht="30" customHeight="1" x14ac:dyDescent="0.3">
      <c r="A1128" s="164">
        <f t="shared" si="19"/>
        <v>1123</v>
      </c>
      <c r="B1128" s="220" t="s">
        <v>4582</v>
      </c>
      <c r="C1128" s="223" t="s">
        <v>3218</v>
      </c>
      <c r="D1128" s="223" t="s">
        <v>4796</v>
      </c>
      <c r="E1128" s="223" t="s">
        <v>4797</v>
      </c>
      <c r="F1128" s="223" t="s">
        <v>28</v>
      </c>
      <c r="G1128" s="224" t="s">
        <v>4798</v>
      </c>
      <c r="H1128" s="233" t="s">
        <v>4814</v>
      </c>
      <c r="I1128" s="233" t="s">
        <v>4815</v>
      </c>
      <c r="J1128" s="235" t="s">
        <v>4816</v>
      </c>
      <c r="K1128" s="223" t="s">
        <v>42</v>
      </c>
      <c r="L1128" s="223"/>
      <c r="M1128" s="223"/>
      <c r="N1128" s="273">
        <v>285</v>
      </c>
      <c r="O1128" s="273">
        <v>285</v>
      </c>
      <c r="P1128" s="271">
        <v>0</v>
      </c>
      <c r="Q1128" s="281">
        <v>100</v>
      </c>
      <c r="R1128" s="228"/>
    </row>
    <row r="1129" spans="1:18" s="231" customFormat="1" ht="30" customHeight="1" x14ac:dyDescent="0.3">
      <c r="A1129" s="164">
        <f t="shared" si="19"/>
        <v>1124</v>
      </c>
      <c r="B1129" s="220" t="s">
        <v>4582</v>
      </c>
      <c r="C1129" s="223" t="s">
        <v>3218</v>
      </c>
      <c r="D1129" s="223" t="s">
        <v>4796</v>
      </c>
      <c r="E1129" s="223" t="s">
        <v>4797</v>
      </c>
      <c r="F1129" s="223" t="s">
        <v>28</v>
      </c>
      <c r="G1129" s="224" t="s">
        <v>4798</v>
      </c>
      <c r="H1129" s="233" t="s">
        <v>4817</v>
      </c>
      <c r="I1129" s="233" t="s">
        <v>4818</v>
      </c>
      <c r="J1129" s="235" t="s">
        <v>4819</v>
      </c>
      <c r="K1129" s="223" t="s">
        <v>42</v>
      </c>
      <c r="L1129" s="223"/>
      <c r="M1129" s="223"/>
      <c r="N1129" s="273">
        <v>120</v>
      </c>
      <c r="O1129" s="273">
        <v>120</v>
      </c>
      <c r="P1129" s="271">
        <v>0</v>
      </c>
      <c r="Q1129" s="281">
        <v>100</v>
      </c>
      <c r="R1129" s="228"/>
    </row>
    <row r="1130" spans="1:18" s="231" customFormat="1" ht="30" customHeight="1" x14ac:dyDescent="0.3">
      <c r="A1130" s="164">
        <f t="shared" si="19"/>
        <v>1125</v>
      </c>
      <c r="B1130" s="220" t="s">
        <v>4582</v>
      </c>
      <c r="C1130" s="223" t="s">
        <v>3218</v>
      </c>
      <c r="D1130" s="223" t="s">
        <v>4796</v>
      </c>
      <c r="E1130" s="223" t="s">
        <v>4797</v>
      </c>
      <c r="F1130" s="223" t="s">
        <v>28</v>
      </c>
      <c r="G1130" s="224" t="s">
        <v>4798</v>
      </c>
      <c r="H1130" s="233" t="s">
        <v>4820</v>
      </c>
      <c r="I1130" s="233" t="s">
        <v>4821</v>
      </c>
      <c r="J1130" s="235" t="s">
        <v>4822</v>
      </c>
      <c r="K1130" s="223" t="s">
        <v>42</v>
      </c>
      <c r="L1130" s="223"/>
      <c r="M1130" s="223"/>
      <c r="N1130" s="273">
        <v>400</v>
      </c>
      <c r="O1130" s="273">
        <v>400</v>
      </c>
      <c r="P1130" s="271">
        <v>0</v>
      </c>
      <c r="Q1130" s="281">
        <v>100</v>
      </c>
      <c r="R1130" s="228"/>
    </row>
    <row r="1131" spans="1:18" s="231" customFormat="1" ht="30" customHeight="1" x14ac:dyDescent="0.3">
      <c r="A1131" s="164">
        <f t="shared" si="19"/>
        <v>1126</v>
      </c>
      <c r="B1131" s="220" t="s">
        <v>4582</v>
      </c>
      <c r="C1131" s="223" t="s">
        <v>3218</v>
      </c>
      <c r="D1131" s="223" t="s">
        <v>4796</v>
      </c>
      <c r="E1131" s="223" t="s">
        <v>4797</v>
      </c>
      <c r="F1131" s="223" t="s">
        <v>28</v>
      </c>
      <c r="G1131" s="224" t="s">
        <v>4798</v>
      </c>
      <c r="H1131" s="233" t="s">
        <v>4823</v>
      </c>
      <c r="I1131" s="233" t="s">
        <v>4824</v>
      </c>
      <c r="J1131" s="235" t="s">
        <v>4825</v>
      </c>
      <c r="K1131" s="223" t="s">
        <v>42</v>
      </c>
      <c r="L1131" s="223"/>
      <c r="M1131" s="223"/>
      <c r="N1131" s="273">
        <v>400</v>
      </c>
      <c r="O1131" s="273">
        <v>400</v>
      </c>
      <c r="P1131" s="271">
        <v>0</v>
      </c>
      <c r="Q1131" s="281">
        <v>100</v>
      </c>
      <c r="R1131" s="228"/>
    </row>
    <row r="1132" spans="1:18" s="231" customFormat="1" ht="30" customHeight="1" x14ac:dyDescent="0.3">
      <c r="A1132" s="164">
        <f t="shared" si="19"/>
        <v>1127</v>
      </c>
      <c r="B1132" s="220" t="s">
        <v>4582</v>
      </c>
      <c r="C1132" s="223" t="s">
        <v>3218</v>
      </c>
      <c r="D1132" s="223" t="s">
        <v>4796</v>
      </c>
      <c r="E1132" s="223" t="s">
        <v>4797</v>
      </c>
      <c r="F1132" s="223" t="s">
        <v>28</v>
      </c>
      <c r="G1132" s="224" t="s">
        <v>4798</v>
      </c>
      <c r="H1132" s="233" t="s">
        <v>4826</v>
      </c>
      <c r="I1132" s="233" t="s">
        <v>4827</v>
      </c>
      <c r="J1132" s="235" t="s">
        <v>4828</v>
      </c>
      <c r="K1132" s="223" t="s">
        <v>42</v>
      </c>
      <c r="L1132" s="223"/>
      <c r="M1132" s="223"/>
      <c r="N1132" s="273">
        <v>400</v>
      </c>
      <c r="O1132" s="273">
        <v>400</v>
      </c>
      <c r="P1132" s="271">
        <v>0</v>
      </c>
      <c r="Q1132" s="281">
        <v>100</v>
      </c>
      <c r="R1132" s="228"/>
    </row>
    <row r="1133" spans="1:18" s="231" customFormat="1" ht="30" customHeight="1" x14ac:dyDescent="0.3">
      <c r="A1133" s="164">
        <f t="shared" si="19"/>
        <v>1128</v>
      </c>
      <c r="B1133" s="220" t="s">
        <v>4582</v>
      </c>
      <c r="C1133" s="223" t="s">
        <v>3218</v>
      </c>
      <c r="D1133" s="223" t="s">
        <v>4796</v>
      </c>
      <c r="E1133" s="223" t="s">
        <v>4797</v>
      </c>
      <c r="F1133" s="223" t="s">
        <v>28</v>
      </c>
      <c r="G1133" s="224" t="s">
        <v>4798</v>
      </c>
      <c r="H1133" s="233" t="s">
        <v>4829</v>
      </c>
      <c r="I1133" s="233" t="s">
        <v>4830</v>
      </c>
      <c r="J1133" s="235" t="s">
        <v>4831</v>
      </c>
      <c r="K1133" s="223" t="s">
        <v>42</v>
      </c>
      <c r="L1133" s="223"/>
      <c r="M1133" s="223"/>
      <c r="N1133" s="273">
        <v>350</v>
      </c>
      <c r="O1133" s="273">
        <v>350</v>
      </c>
      <c r="P1133" s="271">
        <v>0</v>
      </c>
      <c r="Q1133" s="281">
        <v>100</v>
      </c>
      <c r="R1133" s="228"/>
    </row>
    <row r="1134" spans="1:18" s="231" customFormat="1" ht="30" customHeight="1" x14ac:dyDescent="0.3">
      <c r="A1134" s="164">
        <f t="shared" si="19"/>
        <v>1129</v>
      </c>
      <c r="B1134" s="220" t="s">
        <v>4582</v>
      </c>
      <c r="C1134" s="223" t="s">
        <v>3218</v>
      </c>
      <c r="D1134" s="223" t="s">
        <v>4796</v>
      </c>
      <c r="E1134" s="223" t="s">
        <v>4797</v>
      </c>
      <c r="F1134" s="223" t="s">
        <v>28</v>
      </c>
      <c r="G1134" s="224" t="s">
        <v>4798</v>
      </c>
      <c r="H1134" s="233" t="s">
        <v>4832</v>
      </c>
      <c r="I1134" s="233" t="s">
        <v>4833</v>
      </c>
      <c r="J1134" s="235" t="s">
        <v>4834</v>
      </c>
      <c r="K1134" s="223" t="s">
        <v>42</v>
      </c>
      <c r="L1134" s="223"/>
      <c r="M1134" s="223"/>
      <c r="N1134" s="273">
        <v>120</v>
      </c>
      <c r="O1134" s="273">
        <v>120</v>
      </c>
      <c r="P1134" s="271">
        <v>0</v>
      </c>
      <c r="Q1134" s="281">
        <v>100</v>
      </c>
      <c r="R1134" s="228"/>
    </row>
    <row r="1135" spans="1:18" s="231" customFormat="1" ht="30" customHeight="1" x14ac:dyDescent="0.3">
      <c r="A1135" s="164">
        <f t="shared" si="19"/>
        <v>1130</v>
      </c>
      <c r="B1135" s="220" t="s">
        <v>4582</v>
      </c>
      <c r="C1135" s="223" t="s">
        <v>3218</v>
      </c>
      <c r="D1135" s="223" t="s">
        <v>4796</v>
      </c>
      <c r="E1135" s="223" t="s">
        <v>4797</v>
      </c>
      <c r="F1135" s="223" t="s">
        <v>28</v>
      </c>
      <c r="G1135" s="224" t="s">
        <v>4798</v>
      </c>
      <c r="H1135" s="233" t="s">
        <v>4835</v>
      </c>
      <c r="I1135" s="233" t="s">
        <v>4771</v>
      </c>
      <c r="J1135" s="235" t="s">
        <v>4836</v>
      </c>
      <c r="K1135" s="223" t="s">
        <v>42</v>
      </c>
      <c r="L1135" s="223"/>
      <c r="M1135" s="223"/>
      <c r="N1135" s="273">
        <v>150</v>
      </c>
      <c r="O1135" s="273">
        <v>150</v>
      </c>
      <c r="P1135" s="271">
        <v>0</v>
      </c>
      <c r="Q1135" s="281">
        <v>100</v>
      </c>
      <c r="R1135" s="228"/>
    </row>
    <row r="1136" spans="1:18" s="231" customFormat="1" ht="30" customHeight="1" x14ac:dyDescent="0.3">
      <c r="A1136" s="164">
        <f t="shared" si="19"/>
        <v>1131</v>
      </c>
      <c r="B1136" s="220" t="s">
        <v>4582</v>
      </c>
      <c r="C1136" s="223" t="s">
        <v>3218</v>
      </c>
      <c r="D1136" s="223" t="s">
        <v>4796</v>
      </c>
      <c r="E1136" s="223" t="s">
        <v>4797</v>
      </c>
      <c r="F1136" s="223" t="s">
        <v>28</v>
      </c>
      <c r="G1136" s="224" t="s">
        <v>4798</v>
      </c>
      <c r="H1136" s="233" t="s">
        <v>4837</v>
      </c>
      <c r="I1136" s="233" t="s">
        <v>4827</v>
      </c>
      <c r="J1136" s="235" t="s">
        <v>4838</v>
      </c>
      <c r="K1136" s="223" t="s">
        <v>42</v>
      </c>
      <c r="L1136" s="223"/>
      <c r="M1136" s="223"/>
      <c r="N1136" s="273">
        <v>200</v>
      </c>
      <c r="O1136" s="273">
        <v>200</v>
      </c>
      <c r="P1136" s="271">
        <v>0</v>
      </c>
      <c r="Q1136" s="281">
        <v>100</v>
      </c>
      <c r="R1136" s="228"/>
    </row>
    <row r="1137" spans="1:18" s="231" customFormat="1" ht="30" customHeight="1" x14ac:dyDescent="0.3">
      <c r="A1137" s="164">
        <f t="shared" si="19"/>
        <v>1132</v>
      </c>
      <c r="B1137" s="220" t="s">
        <v>4582</v>
      </c>
      <c r="C1137" s="223" t="s">
        <v>3218</v>
      </c>
      <c r="D1137" s="223" t="s">
        <v>4839</v>
      </c>
      <c r="E1137" s="223" t="s">
        <v>4840</v>
      </c>
      <c r="F1137" s="223" t="s">
        <v>28</v>
      </c>
      <c r="G1137" s="224" t="s">
        <v>4798</v>
      </c>
      <c r="H1137" s="233" t="s">
        <v>4841</v>
      </c>
      <c r="I1137" s="233" t="s">
        <v>4842</v>
      </c>
      <c r="J1137" s="235" t="s">
        <v>4843</v>
      </c>
      <c r="K1137" s="223" t="s">
        <v>42</v>
      </c>
      <c r="L1137" s="223"/>
      <c r="M1137" s="223"/>
      <c r="N1137" s="273">
        <v>160</v>
      </c>
      <c r="O1137" s="273">
        <v>160</v>
      </c>
      <c r="P1137" s="271">
        <v>0</v>
      </c>
      <c r="Q1137" s="281">
        <v>100</v>
      </c>
      <c r="R1137" s="228"/>
    </row>
    <row r="1138" spans="1:18" s="231" customFormat="1" ht="66" x14ac:dyDescent="0.3">
      <c r="A1138" s="164">
        <f t="shared" si="19"/>
        <v>1133</v>
      </c>
      <c r="B1138" s="220" t="s">
        <v>4582</v>
      </c>
      <c r="C1138" s="220" t="s">
        <v>1245</v>
      </c>
      <c r="D1138" s="223" t="s">
        <v>4844</v>
      </c>
      <c r="E1138" s="223" t="s">
        <v>4845</v>
      </c>
      <c r="F1138" s="223" t="s">
        <v>28</v>
      </c>
      <c r="G1138" s="223" t="s">
        <v>1047</v>
      </c>
      <c r="H1138" s="238" t="s">
        <v>4846</v>
      </c>
      <c r="I1138" s="272" t="s">
        <v>4847</v>
      </c>
      <c r="J1138" s="272" t="s">
        <v>4848</v>
      </c>
      <c r="K1138" s="223" t="s">
        <v>73</v>
      </c>
      <c r="L1138" s="223" t="s">
        <v>73</v>
      </c>
      <c r="M1138" s="223" t="s">
        <v>4849</v>
      </c>
      <c r="N1138" s="276">
        <v>22465</v>
      </c>
      <c r="O1138" s="276">
        <v>4000</v>
      </c>
      <c r="P1138" s="271">
        <v>0</v>
      </c>
      <c r="Q1138" s="281">
        <v>30</v>
      </c>
      <c r="R1138" s="228"/>
    </row>
    <row r="1139" spans="1:18" s="231" customFormat="1" ht="32.25" customHeight="1" x14ac:dyDescent="0.3">
      <c r="A1139" s="164">
        <f t="shared" si="19"/>
        <v>1134</v>
      </c>
      <c r="B1139" s="220" t="s">
        <v>4582</v>
      </c>
      <c r="C1139" s="220" t="s">
        <v>1245</v>
      </c>
      <c r="D1139" s="223" t="s">
        <v>4844</v>
      </c>
      <c r="E1139" s="223" t="s">
        <v>4845</v>
      </c>
      <c r="F1139" s="223" t="s">
        <v>28</v>
      </c>
      <c r="G1139" s="223" t="s">
        <v>1047</v>
      </c>
      <c r="H1139" s="238" t="s">
        <v>4850</v>
      </c>
      <c r="I1139" s="272" t="s">
        <v>4851</v>
      </c>
      <c r="J1139" s="272" t="s">
        <v>4852</v>
      </c>
      <c r="K1139" s="223" t="s">
        <v>73</v>
      </c>
      <c r="L1139" s="223" t="s">
        <v>73</v>
      </c>
      <c r="M1139" s="223" t="s">
        <v>4849</v>
      </c>
      <c r="N1139" s="276">
        <v>17140</v>
      </c>
      <c r="O1139" s="276">
        <v>3000</v>
      </c>
      <c r="P1139" s="271">
        <v>0</v>
      </c>
      <c r="Q1139" s="281">
        <v>30</v>
      </c>
      <c r="R1139" s="228"/>
    </row>
    <row r="1140" spans="1:18" s="231" customFormat="1" ht="30" customHeight="1" x14ac:dyDescent="0.3">
      <c r="A1140" s="164">
        <f t="shared" si="19"/>
        <v>1135</v>
      </c>
      <c r="B1140" s="220" t="s">
        <v>4582</v>
      </c>
      <c r="C1140" s="220" t="s">
        <v>1245</v>
      </c>
      <c r="D1140" s="220" t="s">
        <v>4844</v>
      </c>
      <c r="E1140" s="220" t="s">
        <v>4845</v>
      </c>
      <c r="F1140" s="223" t="s">
        <v>28</v>
      </c>
      <c r="G1140" s="220" t="s">
        <v>1047</v>
      </c>
      <c r="H1140" s="238" t="s">
        <v>4853</v>
      </c>
      <c r="I1140" s="233" t="s">
        <v>4854</v>
      </c>
      <c r="J1140" s="244" t="s">
        <v>4855</v>
      </c>
      <c r="K1140" s="242" t="s">
        <v>264</v>
      </c>
      <c r="L1140" s="242" t="s">
        <v>264</v>
      </c>
      <c r="M1140" s="242" t="s">
        <v>353</v>
      </c>
      <c r="N1140" s="273">
        <v>200</v>
      </c>
      <c r="O1140" s="273">
        <v>200</v>
      </c>
      <c r="P1140" s="271">
        <v>0</v>
      </c>
      <c r="Q1140" s="281">
        <v>100</v>
      </c>
      <c r="R1140" s="228"/>
    </row>
    <row r="1141" spans="1:18" s="231" customFormat="1" ht="30" customHeight="1" x14ac:dyDescent="0.3">
      <c r="A1141" s="164">
        <f t="shared" si="19"/>
        <v>1136</v>
      </c>
      <c r="B1141" s="220" t="s">
        <v>4582</v>
      </c>
      <c r="C1141" s="220" t="s">
        <v>1245</v>
      </c>
      <c r="D1141" s="220" t="s">
        <v>4844</v>
      </c>
      <c r="E1141" s="220" t="s">
        <v>4845</v>
      </c>
      <c r="F1141" s="223" t="s">
        <v>28</v>
      </c>
      <c r="G1141" s="220" t="s">
        <v>1047</v>
      </c>
      <c r="H1141" s="238" t="s">
        <v>4856</v>
      </c>
      <c r="I1141" s="233" t="s">
        <v>4857</v>
      </c>
      <c r="J1141" s="244" t="s">
        <v>4858</v>
      </c>
      <c r="K1141" s="242" t="s">
        <v>264</v>
      </c>
      <c r="L1141" s="242" t="s">
        <v>264</v>
      </c>
      <c r="M1141" s="242" t="s">
        <v>353</v>
      </c>
      <c r="N1141" s="273">
        <v>250</v>
      </c>
      <c r="O1141" s="273">
        <v>250</v>
      </c>
      <c r="P1141" s="271">
        <v>0</v>
      </c>
      <c r="Q1141" s="281">
        <v>100</v>
      </c>
      <c r="R1141" s="228"/>
    </row>
    <row r="1142" spans="1:18" s="231" customFormat="1" ht="30" customHeight="1" x14ac:dyDescent="0.3">
      <c r="A1142" s="164">
        <f t="shared" si="19"/>
        <v>1137</v>
      </c>
      <c r="B1142" s="220" t="s">
        <v>4582</v>
      </c>
      <c r="C1142" s="220" t="s">
        <v>1245</v>
      </c>
      <c r="D1142" s="220" t="s">
        <v>4844</v>
      </c>
      <c r="E1142" s="220" t="s">
        <v>4845</v>
      </c>
      <c r="F1142" s="223" t="s">
        <v>28</v>
      </c>
      <c r="G1142" s="220" t="s">
        <v>1047</v>
      </c>
      <c r="H1142" s="238" t="s">
        <v>4859</v>
      </c>
      <c r="I1142" s="233" t="s">
        <v>4860</v>
      </c>
      <c r="J1142" s="244" t="s">
        <v>4861</v>
      </c>
      <c r="K1142" s="242" t="s">
        <v>264</v>
      </c>
      <c r="L1142" s="242" t="s">
        <v>264</v>
      </c>
      <c r="M1142" s="242" t="s">
        <v>353</v>
      </c>
      <c r="N1142" s="273">
        <v>250</v>
      </c>
      <c r="O1142" s="273">
        <v>250</v>
      </c>
      <c r="P1142" s="271">
        <v>0</v>
      </c>
      <c r="Q1142" s="281">
        <v>100</v>
      </c>
      <c r="R1142" s="228"/>
    </row>
    <row r="1143" spans="1:18" s="231" customFormat="1" ht="30" customHeight="1" x14ac:dyDescent="0.3">
      <c r="A1143" s="164">
        <f t="shared" si="19"/>
        <v>1138</v>
      </c>
      <c r="B1143" s="220" t="s">
        <v>4582</v>
      </c>
      <c r="C1143" s="220" t="s">
        <v>1245</v>
      </c>
      <c r="D1143" s="220" t="s">
        <v>4844</v>
      </c>
      <c r="E1143" s="220" t="s">
        <v>4845</v>
      </c>
      <c r="F1143" s="223" t="s">
        <v>28</v>
      </c>
      <c r="G1143" s="220" t="s">
        <v>1047</v>
      </c>
      <c r="H1143" s="238" t="s">
        <v>4862</v>
      </c>
      <c r="I1143" s="233" t="s">
        <v>4863</v>
      </c>
      <c r="J1143" s="244" t="s">
        <v>4858</v>
      </c>
      <c r="K1143" s="242" t="s">
        <v>264</v>
      </c>
      <c r="L1143" s="242" t="s">
        <v>264</v>
      </c>
      <c r="M1143" s="242" t="s">
        <v>353</v>
      </c>
      <c r="N1143" s="273">
        <v>250</v>
      </c>
      <c r="O1143" s="273">
        <v>250</v>
      </c>
      <c r="P1143" s="271">
        <v>0</v>
      </c>
      <c r="Q1143" s="281">
        <v>100</v>
      </c>
      <c r="R1143" s="228"/>
    </row>
    <row r="1144" spans="1:18" s="231" customFormat="1" ht="30" customHeight="1" x14ac:dyDescent="0.3">
      <c r="A1144" s="164">
        <f t="shared" si="19"/>
        <v>1139</v>
      </c>
      <c r="B1144" s="220" t="s">
        <v>4582</v>
      </c>
      <c r="C1144" s="223" t="s">
        <v>1245</v>
      </c>
      <c r="D1144" s="223" t="s">
        <v>4864</v>
      </c>
      <c r="E1144" s="223" t="s">
        <v>4865</v>
      </c>
      <c r="F1144" s="223" t="s">
        <v>37</v>
      </c>
      <c r="G1144" s="223" t="s">
        <v>1047</v>
      </c>
      <c r="H1144" s="238" t="s">
        <v>4866</v>
      </c>
      <c r="I1144" s="272" t="s">
        <v>4867</v>
      </c>
      <c r="J1144" s="233" t="s">
        <v>4868</v>
      </c>
      <c r="K1144" s="223" t="s">
        <v>602</v>
      </c>
      <c r="L1144" s="223" t="s">
        <v>602</v>
      </c>
      <c r="M1144" s="223" t="s">
        <v>4869</v>
      </c>
      <c r="N1144" s="273">
        <v>15730</v>
      </c>
      <c r="O1144" s="298">
        <v>1200</v>
      </c>
      <c r="P1144" s="271">
        <v>0</v>
      </c>
      <c r="Q1144" s="281">
        <v>10</v>
      </c>
      <c r="R1144" s="223"/>
    </row>
    <row r="1145" spans="1:18" s="250" customFormat="1" ht="30" customHeight="1" x14ac:dyDescent="0.3">
      <c r="A1145" s="164">
        <f t="shared" si="19"/>
        <v>1140</v>
      </c>
      <c r="B1145" s="241" t="s">
        <v>4582</v>
      </c>
      <c r="C1145" s="242" t="s">
        <v>1245</v>
      </c>
      <c r="D1145" s="242" t="s">
        <v>4864</v>
      </c>
      <c r="E1145" s="242" t="s">
        <v>4870</v>
      </c>
      <c r="F1145" s="242" t="s">
        <v>37</v>
      </c>
      <c r="G1145" s="242" t="s">
        <v>1047</v>
      </c>
      <c r="H1145" s="243" t="s">
        <v>4871</v>
      </c>
      <c r="I1145" s="244" t="s">
        <v>4872</v>
      </c>
      <c r="J1145" s="245" t="s">
        <v>4873</v>
      </c>
      <c r="K1145" s="242" t="s">
        <v>1217</v>
      </c>
      <c r="L1145" s="242" t="s">
        <v>4874</v>
      </c>
      <c r="M1145" s="242" t="s">
        <v>73</v>
      </c>
      <c r="N1145" s="246">
        <v>2140</v>
      </c>
      <c r="O1145" s="246">
        <v>1487</v>
      </c>
      <c r="P1145" s="247">
        <v>80</v>
      </c>
      <c r="Q1145" s="248">
        <v>100</v>
      </c>
      <c r="R1145" s="249"/>
    </row>
    <row r="1146" spans="1:18" s="250" customFormat="1" ht="30" customHeight="1" x14ac:dyDescent="0.3">
      <c r="A1146" s="164">
        <f t="shared" si="19"/>
        <v>1141</v>
      </c>
      <c r="B1146" s="241" t="s">
        <v>4582</v>
      </c>
      <c r="C1146" s="242" t="s">
        <v>1245</v>
      </c>
      <c r="D1146" s="242" t="s">
        <v>4864</v>
      </c>
      <c r="E1146" s="242" t="s">
        <v>4870</v>
      </c>
      <c r="F1146" s="242" t="s">
        <v>37</v>
      </c>
      <c r="G1146" s="242" t="s">
        <v>1047</v>
      </c>
      <c r="H1146" s="243" t="s">
        <v>4875</v>
      </c>
      <c r="I1146" s="244" t="s">
        <v>4876</v>
      </c>
      <c r="J1146" s="245" t="s">
        <v>4877</v>
      </c>
      <c r="K1146" s="242" t="s">
        <v>1217</v>
      </c>
      <c r="L1146" s="242" t="s">
        <v>1520</v>
      </c>
      <c r="M1146" s="242" t="s">
        <v>264</v>
      </c>
      <c r="N1146" s="246">
        <v>2991</v>
      </c>
      <c r="O1146" s="246">
        <v>1198</v>
      </c>
      <c r="P1146" s="247">
        <v>80</v>
      </c>
      <c r="Q1146" s="248">
        <v>100</v>
      </c>
      <c r="R1146" s="249"/>
    </row>
    <row r="1147" spans="1:18" s="250" customFormat="1" ht="30" customHeight="1" x14ac:dyDescent="0.3">
      <c r="A1147" s="164">
        <f t="shared" si="19"/>
        <v>1142</v>
      </c>
      <c r="B1147" s="241" t="s">
        <v>4582</v>
      </c>
      <c r="C1147" s="242" t="s">
        <v>1245</v>
      </c>
      <c r="D1147" s="242" t="s">
        <v>4864</v>
      </c>
      <c r="E1147" s="242" t="s">
        <v>4870</v>
      </c>
      <c r="F1147" s="242" t="s">
        <v>37</v>
      </c>
      <c r="G1147" s="242" t="s">
        <v>1047</v>
      </c>
      <c r="H1147" s="243" t="s">
        <v>4878</v>
      </c>
      <c r="I1147" s="244" t="s">
        <v>4879</v>
      </c>
      <c r="J1147" s="245" t="s">
        <v>4880</v>
      </c>
      <c r="K1147" s="242" t="s">
        <v>1217</v>
      </c>
      <c r="L1147" s="242" t="s">
        <v>1520</v>
      </c>
      <c r="M1147" s="242" t="s">
        <v>1421</v>
      </c>
      <c r="N1147" s="246">
        <v>21835</v>
      </c>
      <c r="O1147" s="246">
        <v>1917</v>
      </c>
      <c r="P1147" s="247">
        <v>5</v>
      </c>
      <c r="Q1147" s="248">
        <v>40</v>
      </c>
      <c r="R1147" s="249"/>
    </row>
    <row r="1148" spans="1:18" s="250" customFormat="1" ht="30" customHeight="1" x14ac:dyDescent="0.3">
      <c r="A1148" s="164">
        <f t="shared" si="19"/>
        <v>1143</v>
      </c>
      <c r="B1148" s="241" t="s">
        <v>4582</v>
      </c>
      <c r="C1148" s="242" t="s">
        <v>1245</v>
      </c>
      <c r="D1148" s="242" t="s">
        <v>4881</v>
      </c>
      <c r="E1148" s="242" t="s">
        <v>4882</v>
      </c>
      <c r="F1148" s="242" t="s">
        <v>37</v>
      </c>
      <c r="G1148" s="242" t="s">
        <v>1047</v>
      </c>
      <c r="H1148" s="243" t="s">
        <v>4883</v>
      </c>
      <c r="I1148" s="244" t="s">
        <v>4884</v>
      </c>
      <c r="J1148" s="245" t="s">
        <v>4885</v>
      </c>
      <c r="K1148" s="242" t="s">
        <v>1217</v>
      </c>
      <c r="L1148" s="242" t="s">
        <v>4886</v>
      </c>
      <c r="M1148" s="242" t="s">
        <v>1532</v>
      </c>
      <c r="N1148" s="246">
        <v>7405</v>
      </c>
      <c r="O1148" s="246">
        <v>6789</v>
      </c>
      <c r="P1148" s="247">
        <v>20</v>
      </c>
      <c r="Q1148" s="248">
        <v>100</v>
      </c>
      <c r="R1148" s="249"/>
    </row>
    <row r="1149" spans="1:18" s="250" customFormat="1" ht="30" customHeight="1" x14ac:dyDescent="0.3">
      <c r="A1149" s="164">
        <f t="shared" si="19"/>
        <v>1144</v>
      </c>
      <c r="B1149" s="241" t="s">
        <v>4582</v>
      </c>
      <c r="C1149" s="242" t="s">
        <v>1245</v>
      </c>
      <c r="D1149" s="242" t="s">
        <v>4881</v>
      </c>
      <c r="E1149" s="242" t="s">
        <v>4882</v>
      </c>
      <c r="F1149" s="242" t="s">
        <v>37</v>
      </c>
      <c r="G1149" s="242" t="s">
        <v>1047</v>
      </c>
      <c r="H1149" s="243" t="s">
        <v>4887</v>
      </c>
      <c r="I1149" s="244" t="s">
        <v>4888</v>
      </c>
      <c r="J1149" s="245" t="s">
        <v>4889</v>
      </c>
      <c r="K1149" s="242" t="s">
        <v>1217</v>
      </c>
      <c r="L1149" s="242" t="s">
        <v>1520</v>
      </c>
      <c r="M1149" s="242" t="s">
        <v>4890</v>
      </c>
      <c r="N1149" s="246">
        <v>11015</v>
      </c>
      <c r="O1149" s="246">
        <v>4937</v>
      </c>
      <c r="P1149" s="247">
        <v>10</v>
      </c>
      <c r="Q1149" s="248">
        <v>40</v>
      </c>
      <c r="R1149" s="249"/>
    </row>
    <row r="1150" spans="1:18" s="250" customFormat="1" ht="30" customHeight="1" x14ac:dyDescent="0.3">
      <c r="A1150" s="164">
        <f t="shared" si="19"/>
        <v>1145</v>
      </c>
      <c r="B1150" s="241" t="s">
        <v>4582</v>
      </c>
      <c r="C1150" s="242" t="s">
        <v>1245</v>
      </c>
      <c r="D1150" s="242" t="s">
        <v>4864</v>
      </c>
      <c r="E1150" s="242" t="s">
        <v>4870</v>
      </c>
      <c r="F1150" s="242" t="s">
        <v>37</v>
      </c>
      <c r="G1150" s="242" t="s">
        <v>1047</v>
      </c>
      <c r="H1150" s="243" t="s">
        <v>4891</v>
      </c>
      <c r="I1150" s="244" t="s">
        <v>4892</v>
      </c>
      <c r="J1150" s="245" t="s">
        <v>4893</v>
      </c>
      <c r="K1150" s="242" t="s">
        <v>1217</v>
      </c>
      <c r="L1150" s="242" t="s">
        <v>4886</v>
      </c>
      <c r="M1150" s="242" t="s">
        <v>1421</v>
      </c>
      <c r="N1150" s="246">
        <v>11191</v>
      </c>
      <c r="O1150" s="246">
        <v>3380</v>
      </c>
      <c r="P1150" s="247">
        <v>15</v>
      </c>
      <c r="Q1150" s="248">
        <v>40</v>
      </c>
      <c r="R1150" s="249"/>
    </row>
    <row r="1151" spans="1:18" s="250" customFormat="1" ht="30" customHeight="1" x14ac:dyDescent="0.3">
      <c r="A1151" s="164">
        <f t="shared" si="19"/>
        <v>1146</v>
      </c>
      <c r="B1151" s="241" t="s">
        <v>4582</v>
      </c>
      <c r="C1151" s="242" t="s">
        <v>1245</v>
      </c>
      <c r="D1151" s="242" t="s">
        <v>4864</v>
      </c>
      <c r="E1151" s="242" t="s">
        <v>4870</v>
      </c>
      <c r="F1151" s="242" t="s">
        <v>37</v>
      </c>
      <c r="G1151" s="242" t="s">
        <v>1047</v>
      </c>
      <c r="H1151" s="243" t="s">
        <v>4894</v>
      </c>
      <c r="I1151" s="244" t="s">
        <v>4892</v>
      </c>
      <c r="J1151" s="251" t="s">
        <v>4895</v>
      </c>
      <c r="K1151" s="242" t="s">
        <v>1217</v>
      </c>
      <c r="L1151" s="242" t="s">
        <v>1479</v>
      </c>
      <c r="M1151" s="242" t="s">
        <v>4849</v>
      </c>
      <c r="N1151" s="246">
        <v>10875</v>
      </c>
      <c r="O1151" s="246">
        <v>2167</v>
      </c>
      <c r="P1151" s="247">
        <v>0</v>
      </c>
      <c r="Q1151" s="248">
        <v>30</v>
      </c>
      <c r="R1151" s="249"/>
    </row>
    <row r="1152" spans="1:18" s="231" customFormat="1" ht="30" customHeight="1" x14ac:dyDescent="0.3">
      <c r="A1152" s="164">
        <f t="shared" si="19"/>
        <v>1147</v>
      </c>
      <c r="B1152" s="220" t="s">
        <v>4582</v>
      </c>
      <c r="C1152" s="220" t="s">
        <v>1704</v>
      </c>
      <c r="D1152" s="220" t="s">
        <v>4896</v>
      </c>
      <c r="E1152" s="220" t="s">
        <v>4897</v>
      </c>
      <c r="F1152" s="220" t="s">
        <v>28</v>
      </c>
      <c r="G1152" s="220" t="s">
        <v>4898</v>
      </c>
      <c r="H1152" s="234" t="s">
        <v>4899</v>
      </c>
      <c r="I1152" s="234" t="s">
        <v>4900</v>
      </c>
      <c r="J1152" s="236" t="s">
        <v>4901</v>
      </c>
      <c r="K1152" s="221" t="s">
        <v>1217</v>
      </c>
      <c r="L1152" s="220" t="s">
        <v>1217</v>
      </c>
      <c r="M1152" s="220" t="s">
        <v>353</v>
      </c>
      <c r="N1152" s="276">
        <v>2729</v>
      </c>
      <c r="O1152" s="276">
        <v>2729</v>
      </c>
      <c r="P1152" s="271">
        <v>0</v>
      </c>
      <c r="Q1152" s="281">
        <v>100</v>
      </c>
      <c r="R1152" s="220"/>
    </row>
    <row r="1153" spans="1:18" s="153" customFormat="1" ht="30" customHeight="1" x14ac:dyDescent="0.3">
      <c r="A1153" s="164">
        <f t="shared" si="19"/>
        <v>1148</v>
      </c>
      <c r="B1153" s="147" t="s">
        <v>4902</v>
      </c>
      <c r="C1153" s="147" t="s">
        <v>3218</v>
      </c>
      <c r="D1153" s="147" t="s">
        <v>4903</v>
      </c>
      <c r="E1153" s="147" t="s">
        <v>4904</v>
      </c>
      <c r="F1153" s="147" t="s">
        <v>28</v>
      </c>
      <c r="G1153" s="147" t="s">
        <v>4905</v>
      </c>
      <c r="H1153" s="147" t="s">
        <v>4906</v>
      </c>
      <c r="I1153" s="147" t="s">
        <v>4907</v>
      </c>
      <c r="J1153" s="147" t="s">
        <v>4908</v>
      </c>
      <c r="K1153" s="147" t="s">
        <v>632</v>
      </c>
      <c r="L1153" s="147" t="s">
        <v>4909</v>
      </c>
      <c r="M1153" s="147" t="s">
        <v>4910</v>
      </c>
      <c r="N1153" s="181">
        <v>500</v>
      </c>
      <c r="O1153" s="181">
        <v>500</v>
      </c>
      <c r="P1153" s="182">
        <v>0</v>
      </c>
      <c r="Q1153" s="182">
        <v>100</v>
      </c>
      <c r="R1153" s="147" t="s">
        <v>4911</v>
      </c>
    </row>
    <row r="1154" spans="1:18" s="153" customFormat="1" ht="30" customHeight="1" x14ac:dyDescent="0.3">
      <c r="A1154" s="164">
        <f t="shared" si="19"/>
        <v>1149</v>
      </c>
      <c r="B1154" s="147" t="s">
        <v>4902</v>
      </c>
      <c r="C1154" s="147" t="s">
        <v>3218</v>
      </c>
      <c r="D1154" s="147" t="s">
        <v>4912</v>
      </c>
      <c r="E1154" s="147" t="s">
        <v>4913</v>
      </c>
      <c r="F1154" s="147" t="s">
        <v>28</v>
      </c>
      <c r="G1154" s="147" t="s">
        <v>221</v>
      </c>
      <c r="H1154" s="147" t="s">
        <v>4914</v>
      </c>
      <c r="I1154" s="147" t="s">
        <v>4915</v>
      </c>
      <c r="J1154" s="147" t="s">
        <v>4916</v>
      </c>
      <c r="K1154" s="147" t="s">
        <v>632</v>
      </c>
      <c r="L1154" s="147" t="s">
        <v>4909</v>
      </c>
      <c r="M1154" s="147" t="s">
        <v>4910</v>
      </c>
      <c r="N1154" s="181">
        <v>500</v>
      </c>
      <c r="O1154" s="181">
        <v>500</v>
      </c>
      <c r="P1154" s="182">
        <v>0</v>
      </c>
      <c r="Q1154" s="182">
        <v>100</v>
      </c>
      <c r="R1154" s="147"/>
    </row>
    <row r="1155" spans="1:18" s="153" customFormat="1" ht="30" customHeight="1" x14ac:dyDescent="0.3">
      <c r="A1155" s="164">
        <f t="shared" si="19"/>
        <v>1150</v>
      </c>
      <c r="B1155" s="147" t="s">
        <v>4902</v>
      </c>
      <c r="C1155" s="147" t="s">
        <v>3218</v>
      </c>
      <c r="D1155" s="147" t="s">
        <v>4912</v>
      </c>
      <c r="E1155" s="147" t="s">
        <v>4913</v>
      </c>
      <c r="F1155" s="147" t="s">
        <v>28</v>
      </c>
      <c r="G1155" s="147" t="s">
        <v>221</v>
      </c>
      <c r="H1155" s="147" t="s">
        <v>4917</v>
      </c>
      <c r="I1155" s="147" t="s">
        <v>4918</v>
      </c>
      <c r="J1155" s="147" t="s">
        <v>4919</v>
      </c>
      <c r="K1155" s="147" t="s">
        <v>632</v>
      </c>
      <c r="L1155" s="147" t="s">
        <v>4909</v>
      </c>
      <c r="M1155" s="147" t="s">
        <v>4910</v>
      </c>
      <c r="N1155" s="181">
        <v>300</v>
      </c>
      <c r="O1155" s="181">
        <v>300</v>
      </c>
      <c r="P1155" s="182">
        <v>0</v>
      </c>
      <c r="Q1155" s="182">
        <v>100</v>
      </c>
      <c r="R1155" s="147"/>
    </row>
    <row r="1156" spans="1:18" s="153" customFormat="1" ht="30" customHeight="1" x14ac:dyDescent="0.3">
      <c r="A1156" s="164">
        <f t="shared" si="19"/>
        <v>1151</v>
      </c>
      <c r="B1156" s="147" t="s">
        <v>4902</v>
      </c>
      <c r="C1156" s="147" t="s">
        <v>3218</v>
      </c>
      <c r="D1156" s="147" t="s">
        <v>4912</v>
      </c>
      <c r="E1156" s="147" t="s">
        <v>4913</v>
      </c>
      <c r="F1156" s="147" t="s">
        <v>28</v>
      </c>
      <c r="G1156" s="147" t="s">
        <v>221</v>
      </c>
      <c r="H1156" s="147" t="s">
        <v>4920</v>
      </c>
      <c r="I1156" s="147" t="s">
        <v>4921</v>
      </c>
      <c r="J1156" s="147" t="s">
        <v>4916</v>
      </c>
      <c r="K1156" s="147" t="s">
        <v>632</v>
      </c>
      <c r="L1156" s="147" t="s">
        <v>4909</v>
      </c>
      <c r="M1156" s="147" t="s">
        <v>4910</v>
      </c>
      <c r="N1156" s="181">
        <v>500</v>
      </c>
      <c r="O1156" s="181">
        <v>500</v>
      </c>
      <c r="P1156" s="182">
        <v>0</v>
      </c>
      <c r="Q1156" s="182">
        <v>100</v>
      </c>
      <c r="R1156" s="147"/>
    </row>
    <row r="1157" spans="1:18" s="153" customFormat="1" ht="30" customHeight="1" x14ac:dyDescent="0.3">
      <c r="A1157" s="164">
        <f t="shared" si="19"/>
        <v>1152</v>
      </c>
      <c r="B1157" s="147" t="s">
        <v>4902</v>
      </c>
      <c r="C1157" s="147" t="s">
        <v>3218</v>
      </c>
      <c r="D1157" s="147" t="s">
        <v>4912</v>
      </c>
      <c r="E1157" s="147" t="s">
        <v>4913</v>
      </c>
      <c r="F1157" s="147" t="s">
        <v>28</v>
      </c>
      <c r="G1157" s="147" t="s">
        <v>221</v>
      </c>
      <c r="H1157" s="147" t="s">
        <v>4922</v>
      </c>
      <c r="I1157" s="147" t="s">
        <v>4923</v>
      </c>
      <c r="J1157" s="147" t="s">
        <v>4924</v>
      </c>
      <c r="K1157" s="147" t="s">
        <v>632</v>
      </c>
      <c r="L1157" s="147" t="s">
        <v>4909</v>
      </c>
      <c r="M1157" s="147" t="s">
        <v>4910</v>
      </c>
      <c r="N1157" s="181">
        <v>2000</v>
      </c>
      <c r="O1157" s="181">
        <v>2000</v>
      </c>
      <c r="P1157" s="182">
        <v>0</v>
      </c>
      <c r="Q1157" s="182">
        <v>50</v>
      </c>
      <c r="R1157" s="147"/>
    </row>
    <row r="1158" spans="1:18" s="153" customFormat="1" ht="30" customHeight="1" x14ac:dyDescent="0.3">
      <c r="A1158" s="164">
        <f t="shared" ref="A1158:A1221" si="21">ROW()-5</f>
        <v>1153</v>
      </c>
      <c r="B1158" s="147" t="s">
        <v>4902</v>
      </c>
      <c r="C1158" s="147" t="s">
        <v>3218</v>
      </c>
      <c r="D1158" s="147" t="s">
        <v>4912</v>
      </c>
      <c r="E1158" s="147" t="s">
        <v>4913</v>
      </c>
      <c r="F1158" s="147" t="s">
        <v>28</v>
      </c>
      <c r="G1158" s="147" t="s">
        <v>221</v>
      </c>
      <c r="H1158" s="147" t="s">
        <v>4925</v>
      </c>
      <c r="I1158" s="147" t="s">
        <v>4926</v>
      </c>
      <c r="J1158" s="147" t="s">
        <v>4927</v>
      </c>
      <c r="K1158" s="147" t="s">
        <v>632</v>
      </c>
      <c r="L1158" s="147" t="s">
        <v>4909</v>
      </c>
      <c r="M1158" s="147" t="s">
        <v>4910</v>
      </c>
      <c r="N1158" s="181">
        <v>1950</v>
      </c>
      <c r="O1158" s="181">
        <v>1800</v>
      </c>
      <c r="P1158" s="182">
        <v>0</v>
      </c>
      <c r="Q1158" s="182">
        <v>40</v>
      </c>
      <c r="R1158" s="147"/>
    </row>
    <row r="1159" spans="1:18" s="153" customFormat="1" ht="30" customHeight="1" x14ac:dyDescent="0.3">
      <c r="A1159" s="164">
        <f t="shared" si="21"/>
        <v>1154</v>
      </c>
      <c r="B1159" s="147" t="s">
        <v>4902</v>
      </c>
      <c r="C1159" s="147" t="s">
        <v>3464</v>
      </c>
      <c r="D1159" s="147" t="s">
        <v>4928</v>
      </c>
      <c r="E1159" s="147" t="s">
        <v>4929</v>
      </c>
      <c r="F1159" s="147" t="s">
        <v>37</v>
      </c>
      <c r="G1159" s="147" t="s">
        <v>221</v>
      </c>
      <c r="H1159" s="147" t="s">
        <v>4930</v>
      </c>
      <c r="I1159" s="147" t="s">
        <v>4931</v>
      </c>
      <c r="J1159" s="147" t="s">
        <v>4932</v>
      </c>
      <c r="K1159" s="147" t="s">
        <v>137</v>
      </c>
      <c r="L1159" s="147" t="s">
        <v>4933</v>
      </c>
      <c r="M1159" s="147" t="s">
        <v>4934</v>
      </c>
      <c r="N1159" s="181">
        <v>19659</v>
      </c>
      <c r="O1159" s="181">
        <v>3878</v>
      </c>
      <c r="P1159" s="182">
        <v>50</v>
      </c>
      <c r="Q1159" s="182">
        <v>100</v>
      </c>
      <c r="R1159" s="147"/>
    </row>
    <row r="1160" spans="1:18" s="153" customFormat="1" ht="30" customHeight="1" x14ac:dyDescent="0.3">
      <c r="A1160" s="164">
        <f t="shared" si="21"/>
        <v>1155</v>
      </c>
      <c r="B1160" s="147" t="s">
        <v>4902</v>
      </c>
      <c r="C1160" s="147" t="s">
        <v>3464</v>
      </c>
      <c r="D1160" s="147" t="s">
        <v>4928</v>
      </c>
      <c r="E1160" s="147" t="s">
        <v>4929</v>
      </c>
      <c r="F1160" s="147" t="s">
        <v>28</v>
      </c>
      <c r="G1160" s="147" t="s">
        <v>221</v>
      </c>
      <c r="H1160" s="147" t="s">
        <v>4935</v>
      </c>
      <c r="I1160" s="147" t="s">
        <v>4936</v>
      </c>
      <c r="J1160" s="147" t="s">
        <v>4937</v>
      </c>
      <c r="K1160" s="147" t="s">
        <v>42</v>
      </c>
      <c r="L1160" s="147">
        <v>2026.5</v>
      </c>
      <c r="M1160" s="147" t="s">
        <v>219</v>
      </c>
      <c r="N1160" s="181">
        <v>25555</v>
      </c>
      <c r="O1160" s="181">
        <v>3000</v>
      </c>
      <c r="P1160" s="182">
        <v>0</v>
      </c>
      <c r="Q1160" s="182">
        <v>20</v>
      </c>
      <c r="R1160" s="147"/>
    </row>
    <row r="1161" spans="1:18" s="153" customFormat="1" ht="30" customHeight="1" x14ac:dyDescent="0.3">
      <c r="A1161" s="164">
        <f t="shared" si="21"/>
        <v>1156</v>
      </c>
      <c r="B1161" s="147" t="s">
        <v>4902</v>
      </c>
      <c r="C1161" s="147" t="s">
        <v>3464</v>
      </c>
      <c r="D1161" s="147" t="s">
        <v>4928</v>
      </c>
      <c r="E1161" s="147" t="s">
        <v>4929</v>
      </c>
      <c r="F1161" s="147" t="s">
        <v>28</v>
      </c>
      <c r="G1161" s="147" t="s">
        <v>221</v>
      </c>
      <c r="H1161" s="147" t="s">
        <v>4938</v>
      </c>
      <c r="I1161" s="147" t="s">
        <v>4939</v>
      </c>
      <c r="J1161" s="147" t="s">
        <v>4940</v>
      </c>
      <c r="K1161" s="147" t="s">
        <v>42</v>
      </c>
      <c r="L1161" s="147">
        <v>2026.5</v>
      </c>
      <c r="M1161" s="147" t="s">
        <v>219</v>
      </c>
      <c r="N1161" s="181">
        <v>16246</v>
      </c>
      <c r="O1161" s="181">
        <v>3000</v>
      </c>
      <c r="P1161" s="182">
        <v>0</v>
      </c>
      <c r="Q1161" s="182">
        <v>20</v>
      </c>
      <c r="R1161" s="147"/>
    </row>
    <row r="1162" spans="1:18" s="153" customFormat="1" ht="30" customHeight="1" x14ac:dyDescent="0.3">
      <c r="A1162" s="164">
        <f t="shared" si="21"/>
        <v>1157</v>
      </c>
      <c r="B1162" s="147" t="s">
        <v>4902</v>
      </c>
      <c r="C1162" s="147" t="s">
        <v>4941</v>
      </c>
      <c r="D1162" s="147" t="s">
        <v>4942</v>
      </c>
      <c r="E1162" s="147" t="s">
        <v>4943</v>
      </c>
      <c r="F1162" s="147" t="s">
        <v>28</v>
      </c>
      <c r="G1162" s="147" t="s">
        <v>93</v>
      </c>
      <c r="H1162" s="147" t="s">
        <v>4944</v>
      </c>
      <c r="I1162" s="147" t="s">
        <v>4945</v>
      </c>
      <c r="J1162" s="147" t="s">
        <v>4946</v>
      </c>
      <c r="K1162" s="147" t="s">
        <v>33</v>
      </c>
      <c r="L1162" s="147" t="s">
        <v>776</v>
      </c>
      <c r="M1162" s="147" t="s">
        <v>4947</v>
      </c>
      <c r="N1162" s="181">
        <v>17481</v>
      </c>
      <c r="O1162" s="181">
        <v>4205</v>
      </c>
      <c r="P1162" s="182">
        <v>0</v>
      </c>
      <c r="Q1162" s="182">
        <v>10</v>
      </c>
      <c r="R1162" s="147"/>
    </row>
    <row r="1163" spans="1:18" s="153" customFormat="1" ht="30" customHeight="1" x14ac:dyDescent="0.3">
      <c r="A1163" s="164">
        <f t="shared" si="21"/>
        <v>1158</v>
      </c>
      <c r="B1163" s="147" t="s">
        <v>4902</v>
      </c>
      <c r="C1163" s="147" t="s">
        <v>4941</v>
      </c>
      <c r="D1163" s="147" t="s">
        <v>4948</v>
      </c>
      <c r="E1163" s="147" t="s">
        <v>4949</v>
      </c>
      <c r="F1163" s="147" t="s">
        <v>28</v>
      </c>
      <c r="G1163" s="147" t="s">
        <v>260</v>
      </c>
      <c r="H1163" s="147" t="s">
        <v>4950</v>
      </c>
      <c r="I1163" s="147" t="s">
        <v>4951</v>
      </c>
      <c r="J1163" s="147" t="s">
        <v>4952</v>
      </c>
      <c r="K1163" s="147" t="s">
        <v>33</v>
      </c>
      <c r="L1163" s="147" t="s">
        <v>33</v>
      </c>
      <c r="M1163" s="147" t="s">
        <v>697</v>
      </c>
      <c r="N1163" s="181">
        <v>3552</v>
      </c>
      <c r="O1163" s="181">
        <v>1200</v>
      </c>
      <c r="P1163" s="182">
        <v>0</v>
      </c>
      <c r="Q1163" s="182">
        <v>40</v>
      </c>
      <c r="R1163" s="147"/>
    </row>
    <row r="1164" spans="1:18" s="153" customFormat="1" ht="30" customHeight="1" x14ac:dyDescent="0.3">
      <c r="A1164" s="164">
        <f t="shared" si="21"/>
        <v>1159</v>
      </c>
      <c r="B1164" s="147" t="s">
        <v>4902</v>
      </c>
      <c r="C1164" s="147" t="s">
        <v>4941</v>
      </c>
      <c r="D1164" s="147" t="s">
        <v>4948</v>
      </c>
      <c r="E1164" s="147" t="s">
        <v>4949</v>
      </c>
      <c r="F1164" s="147" t="s">
        <v>28</v>
      </c>
      <c r="G1164" s="147" t="s">
        <v>981</v>
      </c>
      <c r="H1164" s="147" t="s">
        <v>4953</v>
      </c>
      <c r="I1164" s="147" t="s">
        <v>4954</v>
      </c>
      <c r="J1164" s="147" t="s">
        <v>4955</v>
      </c>
      <c r="K1164" s="147" t="s">
        <v>137</v>
      </c>
      <c r="L1164" s="147" t="s">
        <v>137</v>
      </c>
      <c r="M1164" s="147" t="s">
        <v>638</v>
      </c>
      <c r="N1164" s="181">
        <v>300</v>
      </c>
      <c r="O1164" s="181">
        <v>300</v>
      </c>
      <c r="P1164" s="182">
        <v>0</v>
      </c>
      <c r="Q1164" s="182">
        <v>100</v>
      </c>
      <c r="R1164" s="147"/>
    </row>
    <row r="1165" spans="1:18" s="153" customFormat="1" ht="30" customHeight="1" x14ac:dyDescent="0.3">
      <c r="A1165" s="164">
        <f t="shared" si="21"/>
        <v>1160</v>
      </c>
      <c r="B1165" s="147" t="s">
        <v>4902</v>
      </c>
      <c r="C1165" s="147" t="s">
        <v>4941</v>
      </c>
      <c r="D1165" s="147" t="s">
        <v>4948</v>
      </c>
      <c r="E1165" s="147" t="s">
        <v>4949</v>
      </c>
      <c r="F1165" s="147" t="s">
        <v>28</v>
      </c>
      <c r="G1165" s="147" t="s">
        <v>93</v>
      </c>
      <c r="H1165" s="147" t="s">
        <v>4956</v>
      </c>
      <c r="I1165" s="147" t="s">
        <v>4957</v>
      </c>
      <c r="J1165" s="147" t="s">
        <v>4958</v>
      </c>
      <c r="K1165" s="147" t="s">
        <v>776</v>
      </c>
      <c r="L1165" s="147" t="s">
        <v>776</v>
      </c>
      <c r="M1165" s="147" t="s">
        <v>1375</v>
      </c>
      <c r="N1165" s="181">
        <v>600</v>
      </c>
      <c r="O1165" s="181">
        <v>600</v>
      </c>
      <c r="P1165" s="182">
        <v>0</v>
      </c>
      <c r="Q1165" s="182">
        <v>60</v>
      </c>
      <c r="R1165" s="147"/>
    </row>
    <row r="1166" spans="1:18" s="153" customFormat="1" ht="30" customHeight="1" x14ac:dyDescent="0.3">
      <c r="A1166" s="164">
        <f t="shared" si="21"/>
        <v>1161</v>
      </c>
      <c r="B1166" s="147" t="s">
        <v>4902</v>
      </c>
      <c r="C1166" s="147" t="s">
        <v>4941</v>
      </c>
      <c r="D1166" s="147" t="s">
        <v>4948</v>
      </c>
      <c r="E1166" s="147" t="s">
        <v>4949</v>
      </c>
      <c r="F1166" s="147" t="s">
        <v>28</v>
      </c>
      <c r="G1166" s="147" t="s">
        <v>260</v>
      </c>
      <c r="H1166" s="147" t="s">
        <v>4959</v>
      </c>
      <c r="I1166" s="147" t="s">
        <v>4960</v>
      </c>
      <c r="J1166" s="147" t="s">
        <v>4961</v>
      </c>
      <c r="K1166" s="147" t="s">
        <v>137</v>
      </c>
      <c r="L1166" s="147" t="s">
        <v>137</v>
      </c>
      <c r="M1166" s="147" t="s">
        <v>686</v>
      </c>
      <c r="N1166" s="181">
        <v>3500</v>
      </c>
      <c r="O1166" s="181">
        <v>1200</v>
      </c>
      <c r="P1166" s="182">
        <v>0</v>
      </c>
      <c r="Q1166" s="182">
        <v>50</v>
      </c>
      <c r="R1166" s="147"/>
    </row>
    <row r="1167" spans="1:18" s="153" customFormat="1" ht="30" customHeight="1" x14ac:dyDescent="0.3">
      <c r="A1167" s="164">
        <f t="shared" si="21"/>
        <v>1162</v>
      </c>
      <c r="B1167" s="147" t="s">
        <v>4902</v>
      </c>
      <c r="C1167" s="147" t="s">
        <v>4941</v>
      </c>
      <c r="D1167" s="147" t="s">
        <v>4948</v>
      </c>
      <c r="E1167" s="147" t="s">
        <v>4949</v>
      </c>
      <c r="F1167" s="147" t="s">
        <v>28</v>
      </c>
      <c r="G1167" s="147" t="s">
        <v>260</v>
      </c>
      <c r="H1167" s="147" t="s">
        <v>4962</v>
      </c>
      <c r="I1167" s="147" t="s">
        <v>4963</v>
      </c>
      <c r="J1167" s="147" t="s">
        <v>4964</v>
      </c>
      <c r="K1167" s="147" t="s">
        <v>637</v>
      </c>
      <c r="L1167" s="147" t="s">
        <v>637</v>
      </c>
      <c r="M1167" s="147" t="s">
        <v>697</v>
      </c>
      <c r="N1167" s="181">
        <v>3000</v>
      </c>
      <c r="O1167" s="181">
        <v>1000</v>
      </c>
      <c r="P1167" s="182">
        <v>0</v>
      </c>
      <c r="Q1167" s="182">
        <v>50</v>
      </c>
      <c r="R1167" s="147"/>
    </row>
    <row r="1168" spans="1:18" s="153" customFormat="1" ht="30" customHeight="1" x14ac:dyDescent="0.3">
      <c r="A1168" s="164">
        <f t="shared" si="21"/>
        <v>1163</v>
      </c>
      <c r="B1168" s="147" t="s">
        <v>4902</v>
      </c>
      <c r="C1168" s="147" t="s">
        <v>4941</v>
      </c>
      <c r="D1168" s="147" t="s">
        <v>4948</v>
      </c>
      <c r="E1168" s="147" t="s">
        <v>4949</v>
      </c>
      <c r="F1168" s="147" t="s">
        <v>28</v>
      </c>
      <c r="G1168" s="147" t="s">
        <v>93</v>
      </c>
      <c r="H1168" s="147" t="s">
        <v>4965</v>
      </c>
      <c r="I1168" s="147" t="s">
        <v>4966</v>
      </c>
      <c r="J1168" s="147" t="s">
        <v>4967</v>
      </c>
      <c r="K1168" s="147" t="s">
        <v>632</v>
      </c>
      <c r="L1168" s="147" t="s">
        <v>137</v>
      </c>
      <c r="M1168" s="147" t="s">
        <v>638</v>
      </c>
      <c r="N1168" s="181">
        <v>1000</v>
      </c>
      <c r="O1168" s="181">
        <v>500</v>
      </c>
      <c r="P1168" s="182">
        <v>0</v>
      </c>
      <c r="Q1168" s="182">
        <v>100</v>
      </c>
      <c r="R1168" s="147"/>
    </row>
    <row r="1169" spans="1:18" s="153" customFormat="1" ht="30" customHeight="1" x14ac:dyDescent="0.3">
      <c r="A1169" s="164">
        <f t="shared" si="21"/>
        <v>1164</v>
      </c>
      <c r="B1169" s="147" t="s">
        <v>4902</v>
      </c>
      <c r="C1169" s="147" t="s">
        <v>1704</v>
      </c>
      <c r="D1169" s="147" t="s">
        <v>2984</v>
      </c>
      <c r="E1169" s="147" t="s">
        <v>4968</v>
      </c>
      <c r="F1169" s="147" t="s">
        <v>28</v>
      </c>
      <c r="G1169" s="147" t="s">
        <v>260</v>
      </c>
      <c r="H1169" s="147" t="s">
        <v>4969</v>
      </c>
      <c r="I1169" s="147" t="s">
        <v>4970</v>
      </c>
      <c r="J1169" s="147" t="s">
        <v>4971</v>
      </c>
      <c r="K1169" s="147" t="s">
        <v>4972</v>
      </c>
      <c r="L1169" s="147" t="s">
        <v>137</v>
      </c>
      <c r="M1169" s="147" t="s">
        <v>33</v>
      </c>
      <c r="N1169" s="181">
        <v>1400</v>
      </c>
      <c r="O1169" s="181">
        <v>1400</v>
      </c>
      <c r="P1169" s="182">
        <v>0</v>
      </c>
      <c r="Q1169" s="182">
        <v>100</v>
      </c>
      <c r="R1169" s="147"/>
    </row>
    <row r="1170" spans="1:18" s="183" customFormat="1" ht="30" customHeight="1" x14ac:dyDescent="0.3">
      <c r="A1170" s="164">
        <f t="shared" si="21"/>
        <v>1165</v>
      </c>
      <c r="B1170" s="147" t="s">
        <v>4902</v>
      </c>
      <c r="C1170" s="147" t="s">
        <v>4323</v>
      </c>
      <c r="D1170" s="147" t="s">
        <v>4973</v>
      </c>
      <c r="E1170" s="147" t="s">
        <v>4974</v>
      </c>
      <c r="F1170" s="147" t="s">
        <v>28</v>
      </c>
      <c r="G1170" s="147" t="s">
        <v>339</v>
      </c>
      <c r="H1170" s="147" t="s">
        <v>4975</v>
      </c>
      <c r="I1170" s="147" t="s">
        <v>4976</v>
      </c>
      <c r="J1170" s="147" t="s">
        <v>8191</v>
      </c>
      <c r="K1170" s="147" t="s">
        <v>137</v>
      </c>
      <c r="L1170" s="147" t="s">
        <v>137</v>
      </c>
      <c r="M1170" s="147" t="s">
        <v>219</v>
      </c>
      <c r="N1170" s="181">
        <v>3600</v>
      </c>
      <c r="O1170" s="181">
        <v>3600</v>
      </c>
      <c r="P1170" s="182">
        <v>0</v>
      </c>
      <c r="Q1170" s="182">
        <v>100</v>
      </c>
      <c r="R1170" s="147"/>
    </row>
    <row r="1171" spans="1:18" s="183" customFormat="1" ht="30" customHeight="1" x14ac:dyDescent="0.3">
      <c r="A1171" s="164">
        <f t="shared" si="21"/>
        <v>1166</v>
      </c>
      <c r="B1171" s="147" t="s">
        <v>4902</v>
      </c>
      <c r="C1171" s="147" t="s">
        <v>4323</v>
      </c>
      <c r="D1171" s="147" t="s">
        <v>4977</v>
      </c>
      <c r="E1171" s="147" t="s">
        <v>4978</v>
      </c>
      <c r="F1171" s="147" t="s">
        <v>28</v>
      </c>
      <c r="G1171" s="147" t="s">
        <v>661</v>
      </c>
      <c r="H1171" s="147" t="s">
        <v>4981</v>
      </c>
      <c r="I1171" s="147" t="s">
        <v>4982</v>
      </c>
      <c r="J1171" s="147" t="s">
        <v>4983</v>
      </c>
      <c r="K1171" s="147" t="s">
        <v>137</v>
      </c>
      <c r="L1171" s="147" t="s">
        <v>137</v>
      </c>
      <c r="M1171" s="147" t="s">
        <v>219</v>
      </c>
      <c r="N1171" s="181">
        <v>5800</v>
      </c>
      <c r="O1171" s="181">
        <v>700</v>
      </c>
      <c r="P1171" s="182">
        <v>0</v>
      </c>
      <c r="Q1171" s="182">
        <v>100</v>
      </c>
      <c r="R1171" s="147"/>
    </row>
    <row r="1172" spans="1:18" s="183" customFormat="1" ht="30" customHeight="1" x14ac:dyDescent="0.3">
      <c r="A1172" s="164">
        <f t="shared" si="21"/>
        <v>1167</v>
      </c>
      <c r="B1172" s="147" t="s">
        <v>4902</v>
      </c>
      <c r="C1172" s="147" t="s">
        <v>4323</v>
      </c>
      <c r="D1172" s="147" t="s">
        <v>4979</v>
      </c>
      <c r="E1172" s="147" t="s">
        <v>4980</v>
      </c>
      <c r="F1172" s="147" t="s">
        <v>28</v>
      </c>
      <c r="G1172" s="147" t="s">
        <v>661</v>
      </c>
      <c r="H1172" s="147" t="s">
        <v>4984</v>
      </c>
      <c r="I1172" s="147" t="s">
        <v>4985</v>
      </c>
      <c r="J1172" s="147" t="s">
        <v>4986</v>
      </c>
      <c r="K1172" s="147" t="s">
        <v>625</v>
      </c>
      <c r="L1172" s="147" t="s">
        <v>625</v>
      </c>
      <c r="M1172" s="147" t="s">
        <v>219</v>
      </c>
      <c r="N1172" s="181">
        <v>400</v>
      </c>
      <c r="O1172" s="181">
        <v>400</v>
      </c>
      <c r="P1172" s="182">
        <v>0</v>
      </c>
      <c r="Q1172" s="182">
        <v>100</v>
      </c>
      <c r="R1172" s="147"/>
    </row>
    <row r="1173" spans="1:18" s="183" customFormat="1" ht="30" customHeight="1" x14ac:dyDescent="0.3">
      <c r="A1173" s="164">
        <f t="shared" si="21"/>
        <v>1168</v>
      </c>
      <c r="B1173" s="147" t="s">
        <v>4902</v>
      </c>
      <c r="C1173" s="147" t="s">
        <v>4323</v>
      </c>
      <c r="D1173" s="147" t="s">
        <v>4977</v>
      </c>
      <c r="E1173" s="147" t="s">
        <v>4978</v>
      </c>
      <c r="F1173" s="147" t="s">
        <v>28</v>
      </c>
      <c r="G1173" s="147" t="s">
        <v>661</v>
      </c>
      <c r="H1173" s="147" t="s">
        <v>4987</v>
      </c>
      <c r="I1173" s="147" t="s">
        <v>4988</v>
      </c>
      <c r="J1173" s="147" t="s">
        <v>4989</v>
      </c>
      <c r="K1173" s="147" t="s">
        <v>637</v>
      </c>
      <c r="L1173" s="147" t="s">
        <v>637</v>
      </c>
      <c r="M1173" s="147" t="s">
        <v>219</v>
      </c>
      <c r="N1173" s="181">
        <v>1000</v>
      </c>
      <c r="O1173" s="181">
        <v>1000</v>
      </c>
      <c r="P1173" s="182">
        <v>0</v>
      </c>
      <c r="Q1173" s="182">
        <v>100</v>
      </c>
      <c r="R1173" s="147"/>
    </row>
    <row r="1174" spans="1:18" s="183" customFormat="1" ht="30" customHeight="1" x14ac:dyDescent="0.3">
      <c r="A1174" s="164">
        <f t="shared" si="21"/>
        <v>1169</v>
      </c>
      <c r="B1174" s="147" t="s">
        <v>4902</v>
      </c>
      <c r="C1174" s="147" t="s">
        <v>4323</v>
      </c>
      <c r="D1174" s="147" t="s">
        <v>4977</v>
      </c>
      <c r="E1174" s="147" t="s">
        <v>4978</v>
      </c>
      <c r="F1174" s="147" t="s">
        <v>28</v>
      </c>
      <c r="G1174" s="147" t="s">
        <v>661</v>
      </c>
      <c r="H1174" s="147" t="s">
        <v>4990</v>
      </c>
      <c r="I1174" s="147" t="s">
        <v>4991</v>
      </c>
      <c r="J1174" s="147" t="s">
        <v>4992</v>
      </c>
      <c r="K1174" s="147" t="s">
        <v>33</v>
      </c>
      <c r="L1174" s="147" t="s">
        <v>33</v>
      </c>
      <c r="M1174" s="147" t="s">
        <v>219</v>
      </c>
      <c r="N1174" s="181">
        <v>1600</v>
      </c>
      <c r="O1174" s="181">
        <v>1600</v>
      </c>
      <c r="P1174" s="182">
        <v>0</v>
      </c>
      <c r="Q1174" s="182">
        <v>100</v>
      </c>
      <c r="R1174" s="147"/>
    </row>
    <row r="1175" spans="1:18" s="153" customFormat="1" ht="30" customHeight="1" x14ac:dyDescent="0.3">
      <c r="A1175" s="164">
        <f t="shared" si="21"/>
        <v>1170</v>
      </c>
      <c r="B1175" s="147" t="s">
        <v>4902</v>
      </c>
      <c r="C1175" s="147" t="s">
        <v>1709</v>
      </c>
      <c r="D1175" s="147" t="s">
        <v>4993</v>
      </c>
      <c r="E1175" s="147" t="s">
        <v>4994</v>
      </c>
      <c r="F1175" s="147" t="s">
        <v>37</v>
      </c>
      <c r="G1175" s="147" t="s">
        <v>1047</v>
      </c>
      <c r="H1175" s="147" t="s">
        <v>4995</v>
      </c>
      <c r="I1175" s="147" t="s">
        <v>4996</v>
      </c>
      <c r="J1175" s="147" t="s">
        <v>4997</v>
      </c>
      <c r="K1175" s="147" t="s">
        <v>638</v>
      </c>
      <c r="L1175" s="147" t="s">
        <v>638</v>
      </c>
      <c r="M1175" s="147" t="s">
        <v>219</v>
      </c>
      <c r="N1175" s="181">
        <v>4478</v>
      </c>
      <c r="O1175" s="181">
        <v>135</v>
      </c>
      <c r="P1175" s="182">
        <v>0</v>
      </c>
      <c r="Q1175" s="182">
        <v>0</v>
      </c>
      <c r="R1175" s="147" t="s">
        <v>4998</v>
      </c>
    </row>
    <row r="1176" spans="1:18" s="153" customFormat="1" ht="30" customHeight="1" x14ac:dyDescent="0.3">
      <c r="A1176" s="164">
        <f t="shared" si="21"/>
        <v>1171</v>
      </c>
      <c r="B1176" s="168" t="s">
        <v>4902</v>
      </c>
      <c r="C1176" s="147" t="s">
        <v>1709</v>
      </c>
      <c r="D1176" s="168" t="s">
        <v>4999</v>
      </c>
      <c r="E1176" s="168" t="s">
        <v>5000</v>
      </c>
      <c r="F1176" s="168" t="s">
        <v>37</v>
      </c>
      <c r="G1176" s="168" t="s">
        <v>1047</v>
      </c>
      <c r="H1176" s="168" t="s">
        <v>5001</v>
      </c>
      <c r="I1176" s="168" t="s">
        <v>5002</v>
      </c>
      <c r="J1176" s="168" t="s">
        <v>5003</v>
      </c>
      <c r="K1176" s="168" t="s">
        <v>671</v>
      </c>
      <c r="L1176" s="168" t="s">
        <v>671</v>
      </c>
      <c r="M1176" s="168" t="s">
        <v>1577</v>
      </c>
      <c r="N1176" s="292">
        <v>9443</v>
      </c>
      <c r="O1176" s="292">
        <v>2017</v>
      </c>
      <c r="P1176" s="285">
        <v>5</v>
      </c>
      <c r="Q1176" s="285">
        <v>30</v>
      </c>
      <c r="R1176" s="168"/>
    </row>
    <row r="1177" spans="1:18" s="153" customFormat="1" ht="30" customHeight="1" x14ac:dyDescent="0.3">
      <c r="A1177" s="164">
        <f t="shared" si="21"/>
        <v>1172</v>
      </c>
      <c r="B1177" s="168" t="s">
        <v>4902</v>
      </c>
      <c r="C1177" s="147" t="s">
        <v>1709</v>
      </c>
      <c r="D1177" s="168" t="s">
        <v>4999</v>
      </c>
      <c r="E1177" s="168" t="s">
        <v>5000</v>
      </c>
      <c r="F1177" s="168" t="s">
        <v>37</v>
      </c>
      <c r="G1177" s="168" t="s">
        <v>1047</v>
      </c>
      <c r="H1177" s="147" t="s">
        <v>5004</v>
      </c>
      <c r="I1177" s="168" t="s">
        <v>5005</v>
      </c>
      <c r="J1177" s="147" t="s">
        <v>5006</v>
      </c>
      <c r="K1177" s="168" t="s">
        <v>671</v>
      </c>
      <c r="L1177" s="168" t="s">
        <v>671</v>
      </c>
      <c r="M1177" s="147" t="s">
        <v>772</v>
      </c>
      <c r="N1177" s="181">
        <v>9385</v>
      </c>
      <c r="O1177" s="181">
        <v>2915</v>
      </c>
      <c r="P1177" s="182">
        <v>5</v>
      </c>
      <c r="Q1177" s="182">
        <v>35</v>
      </c>
      <c r="R1177" s="147"/>
    </row>
    <row r="1178" spans="1:18" s="153" customFormat="1" ht="30" customHeight="1" x14ac:dyDescent="0.3">
      <c r="A1178" s="164">
        <f t="shared" si="21"/>
        <v>1173</v>
      </c>
      <c r="B1178" s="168" t="s">
        <v>4902</v>
      </c>
      <c r="C1178" s="147" t="s">
        <v>1709</v>
      </c>
      <c r="D1178" s="168" t="s">
        <v>4999</v>
      </c>
      <c r="E1178" s="168" t="s">
        <v>5000</v>
      </c>
      <c r="F1178" s="168" t="s">
        <v>37</v>
      </c>
      <c r="G1178" s="168" t="s">
        <v>1047</v>
      </c>
      <c r="H1178" s="147" t="s">
        <v>5007</v>
      </c>
      <c r="I1178" s="147" t="s">
        <v>5008</v>
      </c>
      <c r="J1178" s="147" t="s">
        <v>5009</v>
      </c>
      <c r="K1178" s="168" t="s">
        <v>137</v>
      </c>
      <c r="L1178" s="147" t="s">
        <v>137</v>
      </c>
      <c r="M1178" s="147" t="s">
        <v>1577</v>
      </c>
      <c r="N1178" s="181">
        <v>8231</v>
      </c>
      <c r="O1178" s="181">
        <v>2561</v>
      </c>
      <c r="P1178" s="182">
        <v>5</v>
      </c>
      <c r="Q1178" s="182">
        <v>30</v>
      </c>
      <c r="R1178" s="147"/>
    </row>
    <row r="1179" spans="1:18" s="153" customFormat="1" ht="30" customHeight="1" x14ac:dyDescent="0.3">
      <c r="A1179" s="164">
        <f t="shared" si="21"/>
        <v>1174</v>
      </c>
      <c r="B1179" s="168" t="s">
        <v>4902</v>
      </c>
      <c r="C1179" s="147" t="s">
        <v>1709</v>
      </c>
      <c r="D1179" s="168" t="s">
        <v>4999</v>
      </c>
      <c r="E1179" s="168" t="s">
        <v>5000</v>
      </c>
      <c r="F1179" s="168" t="s">
        <v>37</v>
      </c>
      <c r="G1179" s="168" t="s">
        <v>1047</v>
      </c>
      <c r="H1179" s="147" t="s">
        <v>5010</v>
      </c>
      <c r="I1179" s="147" t="s">
        <v>5011</v>
      </c>
      <c r="J1179" s="147" t="s">
        <v>5012</v>
      </c>
      <c r="K1179" s="168" t="s">
        <v>137</v>
      </c>
      <c r="L1179" s="147" t="s">
        <v>137</v>
      </c>
      <c r="M1179" s="147" t="s">
        <v>1577</v>
      </c>
      <c r="N1179" s="181">
        <v>5373</v>
      </c>
      <c r="O1179" s="181">
        <v>1663</v>
      </c>
      <c r="P1179" s="182">
        <v>5</v>
      </c>
      <c r="Q1179" s="182">
        <v>30</v>
      </c>
      <c r="R1179" s="147"/>
    </row>
    <row r="1180" spans="1:18" s="153" customFormat="1" ht="30" customHeight="1" x14ac:dyDescent="0.3">
      <c r="A1180" s="164">
        <f t="shared" si="21"/>
        <v>1175</v>
      </c>
      <c r="B1180" s="168" t="s">
        <v>4902</v>
      </c>
      <c r="C1180" s="147" t="s">
        <v>1709</v>
      </c>
      <c r="D1180" s="168" t="s">
        <v>5013</v>
      </c>
      <c r="E1180" s="168" t="s">
        <v>5014</v>
      </c>
      <c r="F1180" s="168" t="s">
        <v>28</v>
      </c>
      <c r="G1180" s="168" t="s">
        <v>1047</v>
      </c>
      <c r="H1180" s="147" t="s">
        <v>5015</v>
      </c>
      <c r="I1180" s="147" t="s">
        <v>5016</v>
      </c>
      <c r="J1180" s="147" t="s">
        <v>5017</v>
      </c>
      <c r="K1180" s="168" t="s">
        <v>734</v>
      </c>
      <c r="L1180" s="147" t="s">
        <v>734</v>
      </c>
      <c r="M1180" s="147" t="s">
        <v>33</v>
      </c>
      <c r="N1180" s="181">
        <v>250</v>
      </c>
      <c r="O1180" s="181">
        <v>250</v>
      </c>
      <c r="P1180" s="182">
        <v>0</v>
      </c>
      <c r="Q1180" s="182">
        <v>100</v>
      </c>
      <c r="R1180" s="147"/>
    </row>
    <row r="1181" spans="1:18" s="153" customFormat="1" ht="30" customHeight="1" x14ac:dyDescent="0.3">
      <c r="A1181" s="164">
        <f t="shared" si="21"/>
        <v>1176</v>
      </c>
      <c r="B1181" s="168" t="s">
        <v>4902</v>
      </c>
      <c r="C1181" s="147" t="s">
        <v>1709</v>
      </c>
      <c r="D1181" s="168" t="s">
        <v>5013</v>
      </c>
      <c r="E1181" s="168" t="s">
        <v>5014</v>
      </c>
      <c r="F1181" s="168" t="s">
        <v>28</v>
      </c>
      <c r="G1181" s="168" t="s">
        <v>1047</v>
      </c>
      <c r="H1181" s="147" t="s">
        <v>5018</v>
      </c>
      <c r="I1181" s="147" t="s">
        <v>5019</v>
      </c>
      <c r="J1181" s="147" t="s">
        <v>5020</v>
      </c>
      <c r="K1181" s="168" t="s">
        <v>734</v>
      </c>
      <c r="L1181" s="147" t="s">
        <v>734</v>
      </c>
      <c r="M1181" s="147" t="s">
        <v>33</v>
      </c>
      <c r="N1181" s="181">
        <v>230</v>
      </c>
      <c r="O1181" s="181">
        <v>230</v>
      </c>
      <c r="P1181" s="182">
        <v>0</v>
      </c>
      <c r="Q1181" s="182">
        <v>100</v>
      </c>
      <c r="R1181" s="147"/>
    </row>
    <row r="1182" spans="1:18" s="153" customFormat="1" ht="30" customHeight="1" x14ac:dyDescent="0.3">
      <c r="A1182" s="164">
        <f t="shared" si="21"/>
        <v>1177</v>
      </c>
      <c r="B1182" s="215" t="s">
        <v>5021</v>
      </c>
      <c r="C1182" s="215" t="s">
        <v>5022</v>
      </c>
      <c r="D1182" s="215" t="s">
        <v>5023</v>
      </c>
      <c r="E1182" s="215" t="s">
        <v>5024</v>
      </c>
      <c r="F1182" s="215" t="s">
        <v>312</v>
      </c>
      <c r="G1182" s="215" t="s">
        <v>1159</v>
      </c>
      <c r="H1182" s="215" t="s">
        <v>5025</v>
      </c>
      <c r="I1182" s="215" t="s">
        <v>5026</v>
      </c>
      <c r="J1182" s="215" t="s">
        <v>5027</v>
      </c>
      <c r="K1182" s="147" t="s">
        <v>2081</v>
      </c>
      <c r="L1182" s="147" t="s">
        <v>5028</v>
      </c>
      <c r="M1182" s="147" t="s">
        <v>5029</v>
      </c>
      <c r="N1182" s="165">
        <v>8942</v>
      </c>
      <c r="O1182" s="165">
        <v>5000</v>
      </c>
      <c r="P1182" s="149"/>
      <c r="Q1182" s="149">
        <v>30</v>
      </c>
      <c r="R1182" s="215"/>
    </row>
    <row r="1183" spans="1:18" s="153" customFormat="1" ht="30" customHeight="1" x14ac:dyDescent="0.3">
      <c r="A1183" s="164">
        <f t="shared" si="21"/>
        <v>1178</v>
      </c>
      <c r="B1183" s="215" t="s">
        <v>5021</v>
      </c>
      <c r="C1183" s="215" t="s">
        <v>5022</v>
      </c>
      <c r="D1183" s="215" t="s">
        <v>5023</v>
      </c>
      <c r="E1183" s="215" t="s">
        <v>5024</v>
      </c>
      <c r="F1183" s="215" t="s">
        <v>312</v>
      </c>
      <c r="G1183" s="215" t="s">
        <v>5030</v>
      </c>
      <c r="H1183" s="215" t="s">
        <v>5031</v>
      </c>
      <c r="I1183" s="215" t="s">
        <v>5026</v>
      </c>
      <c r="J1183" s="215" t="s">
        <v>5032</v>
      </c>
      <c r="K1183" s="147" t="s">
        <v>1218</v>
      </c>
      <c r="L1183" s="147" t="s">
        <v>1218</v>
      </c>
      <c r="M1183" s="147" t="s">
        <v>2081</v>
      </c>
      <c r="N1183" s="165">
        <v>319</v>
      </c>
      <c r="O1183" s="165">
        <v>319</v>
      </c>
      <c r="P1183" s="149"/>
      <c r="Q1183" s="149">
        <v>100</v>
      </c>
      <c r="R1183" s="215"/>
    </row>
    <row r="1184" spans="1:18" s="153" customFormat="1" ht="30" customHeight="1" x14ac:dyDescent="0.3">
      <c r="A1184" s="164">
        <f t="shared" si="21"/>
        <v>1179</v>
      </c>
      <c r="B1184" s="215" t="s">
        <v>5021</v>
      </c>
      <c r="C1184" s="215" t="s">
        <v>5022</v>
      </c>
      <c r="D1184" s="215" t="s">
        <v>5023</v>
      </c>
      <c r="E1184" s="215" t="s">
        <v>5024</v>
      </c>
      <c r="F1184" s="215" t="s">
        <v>312</v>
      </c>
      <c r="G1184" s="215" t="s">
        <v>5033</v>
      </c>
      <c r="H1184" s="215" t="s">
        <v>5034</v>
      </c>
      <c r="I1184" s="215" t="s">
        <v>5026</v>
      </c>
      <c r="J1184" s="215" t="s">
        <v>5032</v>
      </c>
      <c r="K1184" s="147" t="s">
        <v>1218</v>
      </c>
      <c r="L1184" s="147" t="s">
        <v>1218</v>
      </c>
      <c r="M1184" s="147" t="s">
        <v>2081</v>
      </c>
      <c r="N1184" s="165">
        <v>521</v>
      </c>
      <c r="O1184" s="165">
        <v>521</v>
      </c>
      <c r="P1184" s="149"/>
      <c r="Q1184" s="149">
        <v>100</v>
      </c>
      <c r="R1184" s="215"/>
    </row>
    <row r="1185" spans="1:18" s="153" customFormat="1" ht="30" customHeight="1" x14ac:dyDescent="0.3">
      <c r="A1185" s="164">
        <f t="shared" si="21"/>
        <v>1180</v>
      </c>
      <c r="B1185" s="146" t="s">
        <v>5021</v>
      </c>
      <c r="C1185" s="215" t="s">
        <v>5022</v>
      </c>
      <c r="D1185" s="215" t="s">
        <v>5035</v>
      </c>
      <c r="E1185" s="215" t="s">
        <v>5036</v>
      </c>
      <c r="F1185" s="215" t="s">
        <v>312</v>
      </c>
      <c r="G1185" s="215" t="s">
        <v>5037</v>
      </c>
      <c r="H1185" s="215" t="s">
        <v>5038</v>
      </c>
      <c r="I1185" s="215" t="s">
        <v>5039</v>
      </c>
      <c r="J1185" s="215" t="s">
        <v>5040</v>
      </c>
      <c r="K1185" s="147" t="s">
        <v>2060</v>
      </c>
      <c r="L1185" s="147" t="s">
        <v>228</v>
      </c>
      <c r="M1185" s="147" t="s">
        <v>228</v>
      </c>
      <c r="N1185" s="165">
        <v>550</v>
      </c>
      <c r="O1185" s="165"/>
      <c r="P1185" s="149"/>
      <c r="Q1185" s="149"/>
      <c r="R1185" s="215"/>
    </row>
    <row r="1186" spans="1:18" s="153" customFormat="1" ht="30" customHeight="1" x14ac:dyDescent="0.3">
      <c r="A1186" s="164">
        <f t="shared" si="21"/>
        <v>1181</v>
      </c>
      <c r="B1186" s="215" t="s">
        <v>5021</v>
      </c>
      <c r="C1186" s="215" t="s">
        <v>5022</v>
      </c>
      <c r="D1186" s="215" t="s">
        <v>5041</v>
      </c>
      <c r="E1186" s="215" t="s">
        <v>5042</v>
      </c>
      <c r="F1186" s="215" t="s">
        <v>312</v>
      </c>
      <c r="G1186" s="148" t="s">
        <v>5043</v>
      </c>
      <c r="H1186" s="215" t="s">
        <v>5044</v>
      </c>
      <c r="I1186" s="148" t="s">
        <v>5045</v>
      </c>
      <c r="J1186" s="215" t="s">
        <v>5046</v>
      </c>
      <c r="K1186" s="147">
        <v>2026.6</v>
      </c>
      <c r="L1186" s="147" t="s">
        <v>1512</v>
      </c>
      <c r="M1186" s="147" t="s">
        <v>1676</v>
      </c>
      <c r="N1186" s="165">
        <v>4200</v>
      </c>
      <c r="O1186" s="165">
        <v>2000</v>
      </c>
      <c r="P1186" s="149">
        <v>5</v>
      </c>
      <c r="Q1186" s="149">
        <v>50</v>
      </c>
      <c r="R1186" s="215"/>
    </row>
    <row r="1187" spans="1:18" s="153" customFormat="1" ht="30" customHeight="1" x14ac:dyDescent="0.3">
      <c r="A1187" s="164">
        <f t="shared" si="21"/>
        <v>1182</v>
      </c>
      <c r="B1187" s="215" t="s">
        <v>5021</v>
      </c>
      <c r="C1187" s="215" t="s">
        <v>5022</v>
      </c>
      <c r="D1187" s="215" t="s">
        <v>5041</v>
      </c>
      <c r="E1187" s="215" t="s">
        <v>5042</v>
      </c>
      <c r="F1187" s="215" t="s">
        <v>312</v>
      </c>
      <c r="G1187" s="215" t="s">
        <v>5047</v>
      </c>
      <c r="H1187" s="215" t="s">
        <v>5048</v>
      </c>
      <c r="I1187" s="148" t="s">
        <v>5045</v>
      </c>
      <c r="J1187" s="215" t="s">
        <v>5049</v>
      </c>
      <c r="K1187" s="147">
        <v>2026.6</v>
      </c>
      <c r="L1187" s="147" t="s">
        <v>1512</v>
      </c>
      <c r="M1187" s="147" t="s">
        <v>1676</v>
      </c>
      <c r="N1187" s="165">
        <v>4800</v>
      </c>
      <c r="O1187" s="165">
        <v>2400</v>
      </c>
      <c r="P1187" s="149">
        <v>5</v>
      </c>
      <c r="Q1187" s="149">
        <v>50</v>
      </c>
      <c r="R1187" s="215"/>
    </row>
    <row r="1188" spans="1:18" s="153" customFormat="1" ht="30" customHeight="1" x14ac:dyDescent="0.3">
      <c r="A1188" s="164">
        <f t="shared" si="21"/>
        <v>1183</v>
      </c>
      <c r="B1188" s="215" t="s">
        <v>5021</v>
      </c>
      <c r="C1188" s="215" t="s">
        <v>2036</v>
      </c>
      <c r="D1188" s="215" t="s">
        <v>5050</v>
      </c>
      <c r="E1188" s="215" t="s">
        <v>5051</v>
      </c>
      <c r="F1188" s="215" t="s">
        <v>312</v>
      </c>
      <c r="G1188" s="215" t="s">
        <v>1159</v>
      </c>
      <c r="H1188" s="215" t="s">
        <v>5052</v>
      </c>
      <c r="I1188" s="215" t="s">
        <v>5053</v>
      </c>
      <c r="J1188" s="215" t="s">
        <v>5054</v>
      </c>
      <c r="K1188" s="147" t="s">
        <v>2060</v>
      </c>
      <c r="L1188" s="147"/>
      <c r="M1188" s="147"/>
      <c r="N1188" s="165">
        <v>173</v>
      </c>
      <c r="O1188" s="165">
        <v>173</v>
      </c>
      <c r="P1188" s="149"/>
      <c r="Q1188" s="149">
        <v>100</v>
      </c>
      <c r="R1188" s="215"/>
    </row>
    <row r="1189" spans="1:18" s="153" customFormat="1" ht="30" customHeight="1" x14ac:dyDescent="0.3">
      <c r="A1189" s="164">
        <f t="shared" si="21"/>
        <v>1184</v>
      </c>
      <c r="B1189" s="215" t="s">
        <v>5021</v>
      </c>
      <c r="C1189" s="215" t="s">
        <v>2036</v>
      </c>
      <c r="D1189" s="215" t="s">
        <v>5055</v>
      </c>
      <c r="E1189" s="215" t="s">
        <v>5056</v>
      </c>
      <c r="F1189" s="215" t="s">
        <v>196</v>
      </c>
      <c r="G1189" s="215" t="s">
        <v>5057</v>
      </c>
      <c r="H1189" s="215" t="s">
        <v>5058</v>
      </c>
      <c r="I1189" s="215" t="s">
        <v>5059</v>
      </c>
      <c r="J1189" s="215" t="s">
        <v>5060</v>
      </c>
      <c r="K1189" s="147" t="s">
        <v>2090</v>
      </c>
      <c r="L1189" s="147" t="s">
        <v>2090</v>
      </c>
      <c r="M1189" s="147" t="s">
        <v>5061</v>
      </c>
      <c r="N1189" s="165">
        <v>8839</v>
      </c>
      <c r="O1189" s="165">
        <v>4697</v>
      </c>
      <c r="P1189" s="149"/>
      <c r="Q1189" s="149">
        <v>40</v>
      </c>
      <c r="R1189" s="215"/>
    </row>
    <row r="1190" spans="1:18" s="153" customFormat="1" ht="30" customHeight="1" x14ac:dyDescent="0.3">
      <c r="A1190" s="164">
        <f t="shared" si="21"/>
        <v>1185</v>
      </c>
      <c r="B1190" s="215" t="s">
        <v>5021</v>
      </c>
      <c r="C1190" s="215" t="s">
        <v>2036</v>
      </c>
      <c r="D1190" s="215" t="s">
        <v>5062</v>
      </c>
      <c r="E1190" s="215" t="s">
        <v>5063</v>
      </c>
      <c r="F1190" s="215" t="s">
        <v>312</v>
      </c>
      <c r="G1190" s="215" t="s">
        <v>5064</v>
      </c>
      <c r="H1190" s="215" t="s">
        <v>5065</v>
      </c>
      <c r="I1190" s="215" t="s">
        <v>5066</v>
      </c>
      <c r="J1190" s="215" t="s">
        <v>5067</v>
      </c>
      <c r="K1190" s="147" t="s">
        <v>1545</v>
      </c>
      <c r="L1190" s="147" t="s">
        <v>290</v>
      </c>
      <c r="M1190" s="147" t="s">
        <v>1680</v>
      </c>
      <c r="N1190" s="165">
        <v>193</v>
      </c>
      <c r="O1190" s="165">
        <v>193</v>
      </c>
      <c r="P1190" s="149"/>
      <c r="Q1190" s="149">
        <v>100</v>
      </c>
      <c r="R1190" s="215"/>
    </row>
    <row r="1191" spans="1:18" s="153" customFormat="1" ht="30" customHeight="1" x14ac:dyDescent="0.3">
      <c r="A1191" s="164">
        <f t="shared" si="21"/>
        <v>1186</v>
      </c>
      <c r="B1191" s="215" t="s">
        <v>5021</v>
      </c>
      <c r="C1191" s="215" t="s">
        <v>2036</v>
      </c>
      <c r="D1191" s="215" t="s">
        <v>5062</v>
      </c>
      <c r="E1191" s="215" t="s">
        <v>5063</v>
      </c>
      <c r="F1191" s="215" t="s">
        <v>312</v>
      </c>
      <c r="G1191" s="215" t="s">
        <v>5064</v>
      </c>
      <c r="H1191" s="215" t="s">
        <v>5068</v>
      </c>
      <c r="I1191" s="215" t="s">
        <v>5069</v>
      </c>
      <c r="J1191" s="215" t="s">
        <v>5070</v>
      </c>
      <c r="K1191" s="147" t="s">
        <v>1545</v>
      </c>
      <c r="L1191" s="147" t="s">
        <v>290</v>
      </c>
      <c r="M1191" s="147" t="s">
        <v>1680</v>
      </c>
      <c r="N1191" s="165">
        <v>160</v>
      </c>
      <c r="O1191" s="165">
        <v>160</v>
      </c>
      <c r="P1191" s="149"/>
      <c r="Q1191" s="149">
        <v>100</v>
      </c>
      <c r="R1191" s="215"/>
    </row>
    <row r="1192" spans="1:18" s="153" customFormat="1" ht="30" customHeight="1" x14ac:dyDescent="0.3">
      <c r="A1192" s="164">
        <f t="shared" si="21"/>
        <v>1187</v>
      </c>
      <c r="B1192" s="215" t="s">
        <v>5021</v>
      </c>
      <c r="C1192" s="215" t="s">
        <v>2071</v>
      </c>
      <c r="D1192" s="215" t="s">
        <v>5071</v>
      </c>
      <c r="E1192" s="215" t="s">
        <v>5072</v>
      </c>
      <c r="F1192" s="215" t="s">
        <v>312</v>
      </c>
      <c r="G1192" s="215" t="s">
        <v>2074</v>
      </c>
      <c r="H1192" s="215" t="s">
        <v>5073</v>
      </c>
      <c r="I1192" s="215" t="s">
        <v>5074</v>
      </c>
      <c r="J1192" s="215" t="s">
        <v>5075</v>
      </c>
      <c r="K1192" s="147" t="s">
        <v>290</v>
      </c>
      <c r="L1192" s="147" t="s">
        <v>5076</v>
      </c>
      <c r="M1192" s="147" t="s">
        <v>1485</v>
      </c>
      <c r="N1192" s="165">
        <v>600</v>
      </c>
      <c r="O1192" s="165">
        <v>600</v>
      </c>
      <c r="P1192" s="149"/>
      <c r="Q1192" s="149">
        <v>100</v>
      </c>
      <c r="R1192" s="215"/>
    </row>
    <row r="1193" spans="1:18" s="153" customFormat="1" ht="30" customHeight="1" x14ac:dyDescent="0.3">
      <c r="A1193" s="164">
        <f t="shared" si="21"/>
        <v>1188</v>
      </c>
      <c r="B1193" s="215" t="s">
        <v>5021</v>
      </c>
      <c r="C1193" s="215" t="s">
        <v>5077</v>
      </c>
      <c r="D1193" s="215" t="s">
        <v>5078</v>
      </c>
      <c r="E1193" s="215" t="s">
        <v>5079</v>
      </c>
      <c r="F1193" s="215" t="s">
        <v>312</v>
      </c>
      <c r="G1193" s="215" t="s">
        <v>5080</v>
      </c>
      <c r="H1193" s="215" t="s">
        <v>5081</v>
      </c>
      <c r="I1193" s="215" t="s">
        <v>5082</v>
      </c>
      <c r="J1193" s="215" t="s">
        <v>5083</v>
      </c>
      <c r="K1193" s="147" t="s">
        <v>1680</v>
      </c>
      <c r="L1193" s="147" t="s">
        <v>1267</v>
      </c>
      <c r="M1193" s="147" t="s">
        <v>5084</v>
      </c>
      <c r="N1193" s="165">
        <v>8626</v>
      </c>
      <c r="O1193" s="165">
        <v>6535</v>
      </c>
      <c r="P1193" s="149"/>
      <c r="Q1193" s="149">
        <v>25</v>
      </c>
      <c r="R1193" s="215"/>
    </row>
    <row r="1194" spans="1:18" s="153" customFormat="1" ht="30" customHeight="1" x14ac:dyDescent="0.3">
      <c r="A1194" s="164">
        <f t="shared" si="21"/>
        <v>1189</v>
      </c>
      <c r="B1194" s="215" t="s">
        <v>5021</v>
      </c>
      <c r="C1194" s="215" t="s">
        <v>3098</v>
      </c>
      <c r="D1194" s="215" t="s">
        <v>5085</v>
      </c>
      <c r="E1194" s="215" t="s">
        <v>5086</v>
      </c>
      <c r="F1194" s="215" t="s">
        <v>196</v>
      </c>
      <c r="G1194" s="215" t="s">
        <v>1181</v>
      </c>
      <c r="H1194" s="215" t="s">
        <v>5087</v>
      </c>
      <c r="I1194" s="215" t="s">
        <v>5088</v>
      </c>
      <c r="J1194" s="215" t="s">
        <v>5089</v>
      </c>
      <c r="K1194" s="147" t="s">
        <v>5090</v>
      </c>
      <c r="L1194" s="147" t="s">
        <v>5090</v>
      </c>
      <c r="M1194" s="147" t="s">
        <v>1485</v>
      </c>
      <c r="N1194" s="165">
        <v>1999</v>
      </c>
      <c r="O1194" s="165">
        <v>1999</v>
      </c>
      <c r="P1194" s="149"/>
      <c r="Q1194" s="149">
        <v>100</v>
      </c>
      <c r="R1194" s="215"/>
    </row>
    <row r="1195" spans="1:18" s="153" customFormat="1" ht="30" customHeight="1" x14ac:dyDescent="0.3">
      <c r="A1195" s="164">
        <f t="shared" si="21"/>
        <v>1190</v>
      </c>
      <c r="B1195" s="215" t="s">
        <v>5021</v>
      </c>
      <c r="C1195" s="215" t="s">
        <v>3098</v>
      </c>
      <c r="D1195" s="215" t="s">
        <v>5085</v>
      </c>
      <c r="E1195" s="215" t="s">
        <v>5086</v>
      </c>
      <c r="F1195" s="215" t="s">
        <v>196</v>
      </c>
      <c r="G1195" s="215" t="s">
        <v>1181</v>
      </c>
      <c r="H1195" s="215" t="s">
        <v>5091</v>
      </c>
      <c r="I1195" s="215" t="s">
        <v>5092</v>
      </c>
      <c r="J1195" s="215" t="s">
        <v>5093</v>
      </c>
      <c r="K1195" s="147" t="s">
        <v>5090</v>
      </c>
      <c r="L1195" s="147" t="s">
        <v>5090</v>
      </c>
      <c r="M1195" s="147" t="s">
        <v>5094</v>
      </c>
      <c r="N1195" s="165">
        <v>400</v>
      </c>
      <c r="O1195" s="165">
        <v>400</v>
      </c>
      <c r="P1195" s="149"/>
      <c r="Q1195" s="149">
        <v>100</v>
      </c>
      <c r="R1195" s="215"/>
    </row>
    <row r="1196" spans="1:18" s="153" customFormat="1" ht="30" customHeight="1" x14ac:dyDescent="0.3">
      <c r="A1196" s="164">
        <f t="shared" si="21"/>
        <v>1191</v>
      </c>
      <c r="B1196" s="215" t="s">
        <v>5021</v>
      </c>
      <c r="C1196" s="215" t="s">
        <v>3098</v>
      </c>
      <c r="D1196" s="215" t="s">
        <v>5085</v>
      </c>
      <c r="E1196" s="215" t="s">
        <v>5086</v>
      </c>
      <c r="F1196" s="215" t="s">
        <v>196</v>
      </c>
      <c r="G1196" s="215" t="s">
        <v>1181</v>
      </c>
      <c r="H1196" s="215" t="s">
        <v>5095</v>
      </c>
      <c r="I1196" s="215" t="s">
        <v>5096</v>
      </c>
      <c r="J1196" s="215" t="s">
        <v>5093</v>
      </c>
      <c r="K1196" s="147" t="s">
        <v>5090</v>
      </c>
      <c r="L1196" s="147" t="s">
        <v>841</v>
      </c>
      <c r="M1196" s="147" t="s">
        <v>5094</v>
      </c>
      <c r="N1196" s="165">
        <v>400</v>
      </c>
      <c r="O1196" s="165">
        <v>400</v>
      </c>
      <c r="P1196" s="149"/>
      <c r="Q1196" s="149">
        <v>100</v>
      </c>
      <c r="R1196" s="215"/>
    </row>
    <row r="1197" spans="1:18" s="153" customFormat="1" ht="30" customHeight="1" x14ac:dyDescent="0.3">
      <c r="A1197" s="164">
        <f t="shared" si="21"/>
        <v>1192</v>
      </c>
      <c r="B1197" s="215" t="s">
        <v>5021</v>
      </c>
      <c r="C1197" s="215" t="s">
        <v>3098</v>
      </c>
      <c r="D1197" s="215" t="s">
        <v>5085</v>
      </c>
      <c r="E1197" s="215" t="s">
        <v>5086</v>
      </c>
      <c r="F1197" s="215" t="s">
        <v>196</v>
      </c>
      <c r="G1197" s="215" t="s">
        <v>1181</v>
      </c>
      <c r="H1197" s="215" t="s">
        <v>5097</v>
      </c>
      <c r="I1197" s="215" t="s">
        <v>5098</v>
      </c>
      <c r="J1197" s="215" t="s">
        <v>5099</v>
      </c>
      <c r="K1197" s="147" t="s">
        <v>5090</v>
      </c>
      <c r="L1197" s="147" t="s">
        <v>841</v>
      </c>
      <c r="M1197" s="147" t="s">
        <v>5094</v>
      </c>
      <c r="N1197" s="165">
        <v>450</v>
      </c>
      <c r="O1197" s="165">
        <v>450</v>
      </c>
      <c r="P1197" s="149"/>
      <c r="Q1197" s="149">
        <v>100</v>
      </c>
      <c r="R1197" s="215"/>
    </row>
    <row r="1198" spans="1:18" s="153" customFormat="1" ht="30" customHeight="1" x14ac:dyDescent="0.3">
      <c r="A1198" s="164">
        <f t="shared" si="21"/>
        <v>1193</v>
      </c>
      <c r="B1198" s="215" t="s">
        <v>5021</v>
      </c>
      <c r="C1198" s="215" t="s">
        <v>3098</v>
      </c>
      <c r="D1198" s="215" t="s">
        <v>5085</v>
      </c>
      <c r="E1198" s="215" t="s">
        <v>5086</v>
      </c>
      <c r="F1198" s="215" t="s">
        <v>196</v>
      </c>
      <c r="G1198" s="215" t="s">
        <v>1181</v>
      </c>
      <c r="H1198" s="215" t="s">
        <v>5100</v>
      </c>
      <c r="I1198" s="215" t="s">
        <v>5101</v>
      </c>
      <c r="J1198" s="215" t="s">
        <v>5102</v>
      </c>
      <c r="K1198" s="147" t="s">
        <v>5090</v>
      </c>
      <c r="L1198" s="147" t="s">
        <v>841</v>
      </c>
      <c r="M1198" s="147" t="s">
        <v>5094</v>
      </c>
      <c r="N1198" s="165">
        <v>150</v>
      </c>
      <c r="O1198" s="165">
        <v>150</v>
      </c>
      <c r="P1198" s="149"/>
      <c r="Q1198" s="149">
        <v>100</v>
      </c>
      <c r="R1198" s="215"/>
    </row>
    <row r="1199" spans="1:18" s="153" customFormat="1" ht="30" customHeight="1" x14ac:dyDescent="0.3">
      <c r="A1199" s="164">
        <f t="shared" si="21"/>
        <v>1194</v>
      </c>
      <c r="B1199" s="215" t="s">
        <v>5021</v>
      </c>
      <c r="C1199" s="215" t="s">
        <v>3098</v>
      </c>
      <c r="D1199" s="215" t="s">
        <v>5085</v>
      </c>
      <c r="E1199" s="215" t="s">
        <v>5086</v>
      </c>
      <c r="F1199" s="215" t="s">
        <v>196</v>
      </c>
      <c r="G1199" s="215" t="s">
        <v>1181</v>
      </c>
      <c r="H1199" s="215" t="s">
        <v>5103</v>
      </c>
      <c r="I1199" s="215" t="s">
        <v>5104</v>
      </c>
      <c r="J1199" s="215" t="s">
        <v>5105</v>
      </c>
      <c r="K1199" s="147" t="s">
        <v>842</v>
      </c>
      <c r="L1199" s="147" t="s">
        <v>842</v>
      </c>
      <c r="M1199" s="147" t="s">
        <v>1229</v>
      </c>
      <c r="N1199" s="165">
        <v>150</v>
      </c>
      <c r="O1199" s="165">
        <v>150</v>
      </c>
      <c r="P1199" s="149"/>
      <c r="Q1199" s="149">
        <v>100</v>
      </c>
      <c r="R1199" s="215"/>
    </row>
    <row r="1200" spans="1:18" s="153" customFormat="1" ht="30" customHeight="1" x14ac:dyDescent="0.3">
      <c r="A1200" s="164">
        <f t="shared" si="21"/>
        <v>1195</v>
      </c>
      <c r="B1200" s="215" t="s">
        <v>5021</v>
      </c>
      <c r="C1200" s="215" t="s">
        <v>3098</v>
      </c>
      <c r="D1200" s="215" t="s">
        <v>5106</v>
      </c>
      <c r="E1200" s="215" t="s">
        <v>5107</v>
      </c>
      <c r="F1200" s="215" t="s">
        <v>196</v>
      </c>
      <c r="G1200" s="215" t="s">
        <v>1181</v>
      </c>
      <c r="H1200" s="215" t="s">
        <v>5108</v>
      </c>
      <c r="I1200" s="215" t="s">
        <v>5109</v>
      </c>
      <c r="J1200" s="215" t="s">
        <v>5110</v>
      </c>
      <c r="K1200" s="147" t="s">
        <v>841</v>
      </c>
      <c r="L1200" s="147" t="s">
        <v>841</v>
      </c>
      <c r="M1200" s="147" t="s">
        <v>1229</v>
      </c>
      <c r="N1200" s="165">
        <v>230</v>
      </c>
      <c r="O1200" s="165">
        <v>230</v>
      </c>
      <c r="P1200" s="149"/>
      <c r="Q1200" s="149">
        <v>100</v>
      </c>
      <c r="R1200" s="215"/>
    </row>
    <row r="1201" spans="1:18" s="153" customFormat="1" ht="30" customHeight="1" x14ac:dyDescent="0.3">
      <c r="A1201" s="164">
        <f t="shared" si="21"/>
        <v>1196</v>
      </c>
      <c r="B1201" s="215" t="s">
        <v>5021</v>
      </c>
      <c r="C1201" s="215" t="s">
        <v>3098</v>
      </c>
      <c r="D1201" s="215" t="s">
        <v>5106</v>
      </c>
      <c r="E1201" s="215" t="s">
        <v>5107</v>
      </c>
      <c r="F1201" s="215" t="s">
        <v>196</v>
      </c>
      <c r="G1201" s="215" t="s">
        <v>1181</v>
      </c>
      <c r="H1201" s="215" t="s">
        <v>5111</v>
      </c>
      <c r="I1201" s="215" t="s">
        <v>5112</v>
      </c>
      <c r="J1201" s="215" t="s">
        <v>5113</v>
      </c>
      <c r="K1201" s="147" t="s">
        <v>841</v>
      </c>
      <c r="L1201" s="147" t="s">
        <v>841</v>
      </c>
      <c r="M1201" s="147" t="s">
        <v>1229</v>
      </c>
      <c r="N1201" s="165">
        <v>140</v>
      </c>
      <c r="O1201" s="165">
        <v>140</v>
      </c>
      <c r="P1201" s="149"/>
      <c r="Q1201" s="149">
        <v>100</v>
      </c>
      <c r="R1201" s="215"/>
    </row>
    <row r="1202" spans="1:18" s="153" customFormat="1" ht="30" customHeight="1" x14ac:dyDescent="0.3">
      <c r="A1202" s="164">
        <f t="shared" si="21"/>
        <v>1197</v>
      </c>
      <c r="B1202" s="215" t="s">
        <v>5021</v>
      </c>
      <c r="C1202" s="215" t="s">
        <v>3098</v>
      </c>
      <c r="D1202" s="215" t="s">
        <v>5106</v>
      </c>
      <c r="E1202" s="215" t="s">
        <v>5107</v>
      </c>
      <c r="F1202" s="215" t="s">
        <v>196</v>
      </c>
      <c r="G1202" s="215" t="s">
        <v>1181</v>
      </c>
      <c r="H1202" s="215" t="s">
        <v>5114</v>
      </c>
      <c r="I1202" s="215" t="s">
        <v>5115</v>
      </c>
      <c r="J1202" s="215" t="s">
        <v>5116</v>
      </c>
      <c r="K1202" s="147" t="s">
        <v>841</v>
      </c>
      <c r="L1202" s="147" t="s">
        <v>841</v>
      </c>
      <c r="M1202" s="147" t="s">
        <v>1229</v>
      </c>
      <c r="N1202" s="165">
        <v>110</v>
      </c>
      <c r="O1202" s="165">
        <v>110</v>
      </c>
      <c r="P1202" s="149"/>
      <c r="Q1202" s="149">
        <v>100</v>
      </c>
      <c r="R1202" s="215"/>
    </row>
    <row r="1203" spans="1:18" s="153" customFormat="1" ht="30" customHeight="1" x14ac:dyDescent="0.3">
      <c r="A1203" s="164">
        <f t="shared" si="21"/>
        <v>1198</v>
      </c>
      <c r="B1203" s="215" t="s">
        <v>5021</v>
      </c>
      <c r="C1203" s="215" t="s">
        <v>3098</v>
      </c>
      <c r="D1203" s="215" t="s">
        <v>5106</v>
      </c>
      <c r="E1203" s="215" t="s">
        <v>5107</v>
      </c>
      <c r="F1203" s="215" t="s">
        <v>196</v>
      </c>
      <c r="G1203" s="215" t="s">
        <v>1181</v>
      </c>
      <c r="H1203" s="215" t="s">
        <v>5117</v>
      </c>
      <c r="I1203" s="215" t="s">
        <v>5118</v>
      </c>
      <c r="J1203" s="215" t="s">
        <v>5119</v>
      </c>
      <c r="K1203" s="147" t="s">
        <v>841</v>
      </c>
      <c r="L1203" s="147" t="s">
        <v>841</v>
      </c>
      <c r="M1203" s="147" t="s">
        <v>1229</v>
      </c>
      <c r="N1203" s="165">
        <v>180</v>
      </c>
      <c r="O1203" s="165">
        <v>180</v>
      </c>
      <c r="P1203" s="149"/>
      <c r="Q1203" s="149">
        <v>100</v>
      </c>
      <c r="R1203" s="215"/>
    </row>
    <row r="1204" spans="1:18" s="153" customFormat="1" ht="30" customHeight="1" x14ac:dyDescent="0.3">
      <c r="A1204" s="164">
        <f t="shared" si="21"/>
        <v>1199</v>
      </c>
      <c r="B1204" s="215" t="s">
        <v>5021</v>
      </c>
      <c r="C1204" s="215" t="s">
        <v>3098</v>
      </c>
      <c r="D1204" s="215" t="s">
        <v>5106</v>
      </c>
      <c r="E1204" s="215" t="s">
        <v>5107</v>
      </c>
      <c r="F1204" s="215" t="s">
        <v>196</v>
      </c>
      <c r="G1204" s="215" t="s">
        <v>1181</v>
      </c>
      <c r="H1204" s="215" t="s">
        <v>5120</v>
      </c>
      <c r="I1204" s="215" t="s">
        <v>5121</v>
      </c>
      <c r="J1204" s="215" t="s">
        <v>5113</v>
      </c>
      <c r="K1204" s="147" t="s">
        <v>841</v>
      </c>
      <c r="L1204" s="147" t="s">
        <v>841</v>
      </c>
      <c r="M1204" s="147" t="s">
        <v>1229</v>
      </c>
      <c r="N1204" s="165">
        <v>120</v>
      </c>
      <c r="O1204" s="165">
        <v>120</v>
      </c>
      <c r="P1204" s="149"/>
      <c r="Q1204" s="149">
        <v>100</v>
      </c>
      <c r="R1204" s="215"/>
    </row>
    <row r="1205" spans="1:18" s="153" customFormat="1" ht="30" customHeight="1" x14ac:dyDescent="0.3">
      <c r="A1205" s="164">
        <f t="shared" si="21"/>
        <v>1200</v>
      </c>
      <c r="B1205" s="215" t="s">
        <v>5021</v>
      </c>
      <c r="C1205" s="215" t="s">
        <v>3098</v>
      </c>
      <c r="D1205" s="215" t="s">
        <v>5122</v>
      </c>
      <c r="E1205" s="215" t="s">
        <v>5123</v>
      </c>
      <c r="F1205" s="215" t="s">
        <v>196</v>
      </c>
      <c r="G1205" s="215" t="s">
        <v>197</v>
      </c>
      <c r="H1205" s="215" t="s">
        <v>5124</v>
      </c>
      <c r="I1205" s="215" t="s">
        <v>5125</v>
      </c>
      <c r="J1205" s="148" t="s">
        <v>5126</v>
      </c>
      <c r="K1205" s="147" t="s">
        <v>2060</v>
      </c>
      <c r="L1205" s="147"/>
      <c r="M1205" s="147"/>
      <c r="N1205" s="165">
        <v>4240</v>
      </c>
      <c r="O1205" s="165">
        <v>1700</v>
      </c>
      <c r="P1205" s="149"/>
      <c r="Q1205" s="149">
        <v>100</v>
      </c>
      <c r="R1205" s="215"/>
    </row>
    <row r="1206" spans="1:18" s="153" customFormat="1" ht="30" customHeight="1" x14ac:dyDescent="0.3">
      <c r="A1206" s="164">
        <f t="shared" si="21"/>
        <v>1201</v>
      </c>
      <c r="B1206" s="215" t="s">
        <v>5021</v>
      </c>
      <c r="C1206" s="215" t="s">
        <v>3098</v>
      </c>
      <c r="D1206" s="215" t="s">
        <v>5122</v>
      </c>
      <c r="E1206" s="215" t="s">
        <v>5123</v>
      </c>
      <c r="F1206" s="215" t="s">
        <v>196</v>
      </c>
      <c r="G1206" s="215" t="s">
        <v>1181</v>
      </c>
      <c r="H1206" s="215" t="s">
        <v>5127</v>
      </c>
      <c r="I1206" s="215" t="s">
        <v>5128</v>
      </c>
      <c r="J1206" s="215" t="s">
        <v>5129</v>
      </c>
      <c r="K1206" s="147" t="s">
        <v>2060</v>
      </c>
      <c r="L1206" s="147"/>
      <c r="M1206" s="147"/>
      <c r="N1206" s="165">
        <v>5000</v>
      </c>
      <c r="O1206" s="165">
        <v>1400</v>
      </c>
      <c r="P1206" s="149"/>
      <c r="Q1206" s="149">
        <v>100</v>
      </c>
      <c r="R1206" s="215"/>
    </row>
    <row r="1207" spans="1:18" s="153" customFormat="1" ht="30" customHeight="1" x14ac:dyDescent="0.3">
      <c r="A1207" s="164">
        <f t="shared" si="21"/>
        <v>1202</v>
      </c>
      <c r="B1207" s="215" t="s">
        <v>5021</v>
      </c>
      <c r="C1207" s="215" t="s">
        <v>5130</v>
      </c>
      <c r="D1207" s="215" t="s">
        <v>5131</v>
      </c>
      <c r="E1207" s="215" t="s">
        <v>5132</v>
      </c>
      <c r="F1207" s="215" t="s">
        <v>312</v>
      </c>
      <c r="G1207" s="215" t="s">
        <v>197</v>
      </c>
      <c r="H1207" s="215" t="s">
        <v>5133</v>
      </c>
      <c r="I1207" s="215" t="s">
        <v>5134</v>
      </c>
      <c r="J1207" s="148" t="s">
        <v>5135</v>
      </c>
      <c r="K1207" s="147" t="s">
        <v>2097</v>
      </c>
      <c r="L1207" s="147" t="s">
        <v>2097</v>
      </c>
      <c r="M1207" s="147" t="s">
        <v>2081</v>
      </c>
      <c r="N1207" s="165">
        <v>600</v>
      </c>
      <c r="O1207" s="165">
        <v>600</v>
      </c>
      <c r="P1207" s="149">
        <v>5</v>
      </c>
      <c r="Q1207" s="149">
        <v>100</v>
      </c>
      <c r="R1207" s="215"/>
    </row>
    <row r="1208" spans="1:18" s="153" customFormat="1" ht="30" customHeight="1" x14ac:dyDescent="0.3">
      <c r="A1208" s="164">
        <f t="shared" si="21"/>
        <v>1203</v>
      </c>
      <c r="B1208" s="215" t="s">
        <v>5021</v>
      </c>
      <c r="C1208" s="215" t="s">
        <v>5130</v>
      </c>
      <c r="D1208" s="215" t="s">
        <v>5136</v>
      </c>
      <c r="E1208" s="215" t="s">
        <v>5137</v>
      </c>
      <c r="F1208" s="215" t="s">
        <v>196</v>
      </c>
      <c r="G1208" s="215" t="s">
        <v>2074</v>
      </c>
      <c r="H1208" s="215" t="s">
        <v>5138</v>
      </c>
      <c r="I1208" s="215" t="s">
        <v>5139</v>
      </c>
      <c r="J1208" s="148" t="s">
        <v>5140</v>
      </c>
      <c r="K1208" s="147" t="s">
        <v>1233</v>
      </c>
      <c r="L1208" s="147" t="s">
        <v>1233</v>
      </c>
      <c r="M1208" s="147" t="s">
        <v>5094</v>
      </c>
      <c r="N1208" s="165">
        <v>200</v>
      </c>
      <c r="O1208" s="165">
        <v>200</v>
      </c>
      <c r="P1208" s="149"/>
      <c r="Q1208" s="149">
        <v>100</v>
      </c>
      <c r="R1208" s="215"/>
    </row>
    <row r="1209" spans="1:18" s="153" customFormat="1" ht="30" customHeight="1" x14ac:dyDescent="0.3">
      <c r="A1209" s="164">
        <f t="shared" si="21"/>
        <v>1204</v>
      </c>
      <c r="B1209" s="215" t="s">
        <v>5021</v>
      </c>
      <c r="C1209" s="215" t="s">
        <v>5130</v>
      </c>
      <c r="D1209" s="215" t="s">
        <v>5136</v>
      </c>
      <c r="E1209" s="215" t="s">
        <v>5137</v>
      </c>
      <c r="F1209" s="215" t="s">
        <v>196</v>
      </c>
      <c r="G1209" s="215" t="s">
        <v>2074</v>
      </c>
      <c r="H1209" s="215" t="s">
        <v>5141</v>
      </c>
      <c r="I1209" s="215" t="s">
        <v>5142</v>
      </c>
      <c r="J1209" s="148" t="s">
        <v>5143</v>
      </c>
      <c r="K1209" s="147" t="s">
        <v>2097</v>
      </c>
      <c r="L1209" s="147" t="s">
        <v>2097</v>
      </c>
      <c r="M1209" s="147" t="s">
        <v>1521</v>
      </c>
      <c r="N1209" s="165">
        <v>9972</v>
      </c>
      <c r="O1209" s="165">
        <v>5851</v>
      </c>
      <c r="P1209" s="149">
        <v>5</v>
      </c>
      <c r="Q1209" s="149">
        <v>40</v>
      </c>
      <c r="R1209" s="215"/>
    </row>
    <row r="1210" spans="1:18" s="153" customFormat="1" ht="30" customHeight="1" x14ac:dyDescent="0.3">
      <c r="A1210" s="164">
        <f t="shared" si="21"/>
        <v>1205</v>
      </c>
      <c r="B1210" s="215" t="s">
        <v>5021</v>
      </c>
      <c r="C1210" s="215" t="s">
        <v>5130</v>
      </c>
      <c r="D1210" s="215" t="s">
        <v>5136</v>
      </c>
      <c r="E1210" s="215" t="s">
        <v>5137</v>
      </c>
      <c r="F1210" s="215" t="s">
        <v>196</v>
      </c>
      <c r="G1210" s="215" t="s">
        <v>2074</v>
      </c>
      <c r="H1210" s="215" t="s">
        <v>5144</v>
      </c>
      <c r="I1210" s="215" t="s">
        <v>5145</v>
      </c>
      <c r="J1210" s="148" t="s">
        <v>5146</v>
      </c>
      <c r="K1210" s="147" t="s">
        <v>842</v>
      </c>
      <c r="L1210" s="147" t="s">
        <v>842</v>
      </c>
      <c r="M1210" s="147" t="s">
        <v>1229</v>
      </c>
      <c r="N1210" s="165">
        <v>500</v>
      </c>
      <c r="O1210" s="165">
        <v>500</v>
      </c>
      <c r="P1210" s="149">
        <v>5</v>
      </c>
      <c r="Q1210" s="149">
        <v>100</v>
      </c>
      <c r="R1210" s="215"/>
    </row>
    <row r="1211" spans="1:18" s="153" customFormat="1" ht="30" customHeight="1" x14ac:dyDescent="0.3">
      <c r="A1211" s="164">
        <f t="shared" si="21"/>
        <v>1206</v>
      </c>
      <c r="B1211" s="215" t="s">
        <v>5021</v>
      </c>
      <c r="C1211" s="215" t="s">
        <v>5130</v>
      </c>
      <c r="D1211" s="215" t="s">
        <v>5136</v>
      </c>
      <c r="E1211" s="215" t="s">
        <v>5137</v>
      </c>
      <c r="F1211" s="215" t="s">
        <v>196</v>
      </c>
      <c r="G1211" s="215" t="s">
        <v>2074</v>
      </c>
      <c r="H1211" s="215" t="s">
        <v>5147</v>
      </c>
      <c r="I1211" s="215" t="s">
        <v>5148</v>
      </c>
      <c r="J1211" s="148" t="s">
        <v>5149</v>
      </c>
      <c r="K1211" s="147" t="s">
        <v>5150</v>
      </c>
      <c r="L1211" s="147"/>
      <c r="M1211" s="147"/>
      <c r="N1211" s="165">
        <v>500</v>
      </c>
      <c r="O1211" s="165">
        <v>500</v>
      </c>
      <c r="P1211" s="149"/>
      <c r="Q1211" s="149">
        <v>100</v>
      </c>
      <c r="R1211" s="215"/>
    </row>
    <row r="1212" spans="1:18" s="153" customFormat="1" ht="30" customHeight="1" x14ac:dyDescent="0.3">
      <c r="A1212" s="164">
        <f t="shared" si="21"/>
        <v>1207</v>
      </c>
      <c r="B1212" s="215" t="s">
        <v>5021</v>
      </c>
      <c r="C1212" s="215" t="s">
        <v>5130</v>
      </c>
      <c r="D1212" s="215" t="s">
        <v>5151</v>
      </c>
      <c r="E1212" s="215" t="s">
        <v>5152</v>
      </c>
      <c r="F1212" s="215" t="s">
        <v>196</v>
      </c>
      <c r="G1212" s="215" t="s">
        <v>2074</v>
      </c>
      <c r="H1212" s="215" t="s">
        <v>5153</v>
      </c>
      <c r="I1212" s="215" t="s">
        <v>5154</v>
      </c>
      <c r="J1212" s="148" t="s">
        <v>5155</v>
      </c>
      <c r="K1212" s="147" t="s">
        <v>2097</v>
      </c>
      <c r="L1212" s="147" t="s">
        <v>5156</v>
      </c>
      <c r="M1212" s="147" t="s">
        <v>1229</v>
      </c>
      <c r="N1212" s="165">
        <v>200</v>
      </c>
      <c r="O1212" s="165">
        <v>200</v>
      </c>
      <c r="P1212" s="149">
        <v>5</v>
      </c>
      <c r="Q1212" s="149">
        <v>100</v>
      </c>
      <c r="R1212" s="215"/>
    </row>
    <row r="1213" spans="1:18" s="153" customFormat="1" ht="30" customHeight="1" x14ac:dyDescent="0.3">
      <c r="A1213" s="164">
        <f t="shared" si="21"/>
        <v>1208</v>
      </c>
      <c r="B1213" s="215" t="s">
        <v>5021</v>
      </c>
      <c r="C1213" s="215" t="s">
        <v>5130</v>
      </c>
      <c r="D1213" s="215" t="s">
        <v>5157</v>
      </c>
      <c r="E1213" s="215" t="s">
        <v>5158</v>
      </c>
      <c r="F1213" s="215" t="s">
        <v>312</v>
      </c>
      <c r="G1213" s="215" t="s">
        <v>5159</v>
      </c>
      <c r="H1213" s="215" t="s">
        <v>5160</v>
      </c>
      <c r="I1213" s="215" t="s">
        <v>5161</v>
      </c>
      <c r="J1213" s="215" t="s">
        <v>5162</v>
      </c>
      <c r="K1213" s="147" t="s">
        <v>317</v>
      </c>
      <c r="L1213" s="147" t="s">
        <v>1233</v>
      </c>
      <c r="M1213" s="147" t="s">
        <v>5163</v>
      </c>
      <c r="N1213" s="165">
        <v>28812</v>
      </c>
      <c r="O1213" s="165">
        <v>4000</v>
      </c>
      <c r="P1213" s="149"/>
      <c r="Q1213" s="149">
        <v>15</v>
      </c>
      <c r="R1213" s="215"/>
    </row>
    <row r="1214" spans="1:18" s="153" customFormat="1" ht="30" customHeight="1" x14ac:dyDescent="0.3">
      <c r="A1214" s="164">
        <f t="shared" si="21"/>
        <v>1209</v>
      </c>
      <c r="B1214" s="215" t="s">
        <v>5021</v>
      </c>
      <c r="C1214" s="215" t="s">
        <v>5164</v>
      </c>
      <c r="D1214" s="215" t="s">
        <v>5165</v>
      </c>
      <c r="E1214" s="215" t="s">
        <v>5166</v>
      </c>
      <c r="F1214" s="215" t="s">
        <v>312</v>
      </c>
      <c r="G1214" s="215" t="s">
        <v>313</v>
      </c>
      <c r="H1214" s="148" t="s">
        <v>5167</v>
      </c>
      <c r="I1214" s="148" t="s">
        <v>5168</v>
      </c>
      <c r="J1214" s="148" t="s">
        <v>5169</v>
      </c>
      <c r="K1214" s="147" t="s">
        <v>5170</v>
      </c>
      <c r="L1214" s="147" t="s">
        <v>5171</v>
      </c>
      <c r="M1214" s="147" t="s">
        <v>1521</v>
      </c>
      <c r="N1214" s="165">
        <v>14724</v>
      </c>
      <c r="O1214" s="165">
        <v>1000</v>
      </c>
      <c r="P1214" s="149"/>
      <c r="Q1214" s="149">
        <v>10</v>
      </c>
      <c r="R1214" s="215"/>
    </row>
    <row r="1215" spans="1:18" s="153" customFormat="1" ht="30" customHeight="1" x14ac:dyDescent="0.3">
      <c r="A1215" s="164">
        <f t="shared" si="21"/>
        <v>1210</v>
      </c>
      <c r="B1215" s="215" t="s">
        <v>5021</v>
      </c>
      <c r="C1215" s="215" t="s">
        <v>5172</v>
      </c>
      <c r="D1215" s="215" t="s">
        <v>5173</v>
      </c>
      <c r="E1215" s="215" t="s">
        <v>5174</v>
      </c>
      <c r="F1215" s="215" t="s">
        <v>312</v>
      </c>
      <c r="G1215" s="215" t="s">
        <v>1159</v>
      </c>
      <c r="H1215" s="215" t="s">
        <v>5175</v>
      </c>
      <c r="I1215" s="215" t="s">
        <v>5176</v>
      </c>
      <c r="J1215" s="215" t="s">
        <v>5177</v>
      </c>
      <c r="K1215" s="147" t="s">
        <v>5178</v>
      </c>
      <c r="L1215" s="147"/>
      <c r="M1215" s="147"/>
      <c r="N1215" s="165">
        <v>1500</v>
      </c>
      <c r="O1215" s="165">
        <v>1500</v>
      </c>
      <c r="P1215" s="149"/>
      <c r="Q1215" s="149">
        <v>100</v>
      </c>
      <c r="R1215" s="215"/>
    </row>
    <row r="1216" spans="1:18" s="153" customFormat="1" ht="30" customHeight="1" x14ac:dyDescent="0.3">
      <c r="A1216" s="164">
        <f t="shared" si="21"/>
        <v>1211</v>
      </c>
      <c r="B1216" s="215" t="s">
        <v>5021</v>
      </c>
      <c r="C1216" s="215" t="s">
        <v>5172</v>
      </c>
      <c r="D1216" s="215" t="s">
        <v>5173</v>
      </c>
      <c r="E1216" s="215" t="s">
        <v>5174</v>
      </c>
      <c r="F1216" s="215" t="s">
        <v>312</v>
      </c>
      <c r="G1216" s="215" t="s">
        <v>1159</v>
      </c>
      <c r="H1216" s="215" t="s">
        <v>5179</v>
      </c>
      <c r="I1216" s="215" t="s">
        <v>5180</v>
      </c>
      <c r="J1216" s="215" t="s">
        <v>5181</v>
      </c>
      <c r="K1216" s="147" t="s">
        <v>5178</v>
      </c>
      <c r="L1216" s="147"/>
      <c r="M1216" s="147"/>
      <c r="N1216" s="165">
        <v>6781</v>
      </c>
      <c r="O1216" s="165">
        <v>1250</v>
      </c>
      <c r="P1216" s="149"/>
      <c r="Q1216" s="149">
        <v>15</v>
      </c>
      <c r="R1216" s="215"/>
    </row>
    <row r="1217" spans="1:18" s="153" customFormat="1" ht="30" customHeight="1" x14ac:dyDescent="0.3">
      <c r="A1217" s="164">
        <f t="shared" si="21"/>
        <v>1212</v>
      </c>
      <c r="B1217" s="215" t="s">
        <v>5021</v>
      </c>
      <c r="C1217" s="215" t="s">
        <v>5172</v>
      </c>
      <c r="D1217" s="215" t="s">
        <v>5173</v>
      </c>
      <c r="E1217" s="215" t="s">
        <v>5174</v>
      </c>
      <c r="F1217" s="215" t="s">
        <v>312</v>
      </c>
      <c r="G1217" s="215" t="s">
        <v>1159</v>
      </c>
      <c r="H1217" s="215" t="s">
        <v>5182</v>
      </c>
      <c r="I1217" s="215" t="s">
        <v>5183</v>
      </c>
      <c r="J1217" s="215" t="s">
        <v>5184</v>
      </c>
      <c r="K1217" s="147" t="s">
        <v>5178</v>
      </c>
      <c r="L1217" s="147"/>
      <c r="M1217" s="147"/>
      <c r="N1217" s="165">
        <v>2997</v>
      </c>
      <c r="O1217" s="165">
        <v>863</v>
      </c>
      <c r="P1217" s="149"/>
      <c r="Q1217" s="149">
        <v>30</v>
      </c>
      <c r="R1217" s="215"/>
    </row>
    <row r="1218" spans="1:18" s="153" customFormat="1" ht="30" customHeight="1" x14ac:dyDescent="0.3">
      <c r="A1218" s="164">
        <f t="shared" si="21"/>
        <v>1213</v>
      </c>
      <c r="B1218" s="215" t="s">
        <v>5021</v>
      </c>
      <c r="C1218" s="215" t="s">
        <v>5172</v>
      </c>
      <c r="D1218" s="215" t="s">
        <v>5173</v>
      </c>
      <c r="E1218" s="215" t="s">
        <v>5174</v>
      </c>
      <c r="F1218" s="215" t="s">
        <v>312</v>
      </c>
      <c r="G1218" s="215" t="s">
        <v>1159</v>
      </c>
      <c r="H1218" s="215" t="s">
        <v>5185</v>
      </c>
      <c r="I1218" s="215" t="s">
        <v>5186</v>
      </c>
      <c r="J1218" s="215" t="s">
        <v>5187</v>
      </c>
      <c r="K1218" s="147" t="s">
        <v>5178</v>
      </c>
      <c r="L1218" s="147"/>
      <c r="M1218" s="147"/>
      <c r="N1218" s="165">
        <v>2878</v>
      </c>
      <c r="O1218" s="165">
        <v>752</v>
      </c>
      <c r="P1218" s="149"/>
      <c r="Q1218" s="149">
        <v>30</v>
      </c>
      <c r="R1218" s="215"/>
    </row>
    <row r="1219" spans="1:18" s="153" customFormat="1" ht="30" customHeight="1" x14ac:dyDescent="0.3">
      <c r="A1219" s="164">
        <f t="shared" si="21"/>
        <v>1214</v>
      </c>
      <c r="B1219" s="215" t="s">
        <v>5021</v>
      </c>
      <c r="C1219" s="215" t="s">
        <v>5172</v>
      </c>
      <c r="D1219" s="215" t="s">
        <v>5173</v>
      </c>
      <c r="E1219" s="215" t="s">
        <v>5174</v>
      </c>
      <c r="F1219" s="215" t="s">
        <v>312</v>
      </c>
      <c r="G1219" s="215" t="s">
        <v>1159</v>
      </c>
      <c r="H1219" s="215" t="s">
        <v>5188</v>
      </c>
      <c r="I1219" s="215" t="s">
        <v>5189</v>
      </c>
      <c r="J1219" s="215" t="s">
        <v>5190</v>
      </c>
      <c r="K1219" s="147" t="s">
        <v>5178</v>
      </c>
      <c r="L1219" s="147"/>
      <c r="M1219" s="147"/>
      <c r="N1219" s="165">
        <v>3046</v>
      </c>
      <c r="O1219" s="165">
        <v>756</v>
      </c>
      <c r="P1219" s="149"/>
      <c r="Q1219" s="149">
        <v>25</v>
      </c>
      <c r="R1219" s="215"/>
    </row>
    <row r="1220" spans="1:18" s="153" customFormat="1" ht="30" customHeight="1" x14ac:dyDescent="0.3">
      <c r="A1220" s="164">
        <f t="shared" si="21"/>
        <v>1215</v>
      </c>
      <c r="B1220" s="146" t="s">
        <v>5021</v>
      </c>
      <c r="C1220" s="215" t="s">
        <v>5172</v>
      </c>
      <c r="D1220" s="215" t="s">
        <v>5173</v>
      </c>
      <c r="E1220" s="215" t="s">
        <v>5174</v>
      </c>
      <c r="F1220" s="215" t="s">
        <v>312</v>
      </c>
      <c r="G1220" s="215" t="s">
        <v>1159</v>
      </c>
      <c r="H1220" s="215" t="s">
        <v>5191</v>
      </c>
      <c r="I1220" s="215" t="s">
        <v>5192</v>
      </c>
      <c r="J1220" s="215" t="s">
        <v>5193</v>
      </c>
      <c r="K1220" s="147" t="s">
        <v>5178</v>
      </c>
      <c r="L1220" s="147"/>
      <c r="M1220" s="147"/>
      <c r="N1220" s="165"/>
      <c r="O1220" s="165"/>
      <c r="P1220" s="149"/>
      <c r="Q1220" s="149"/>
      <c r="R1220" s="215"/>
    </row>
    <row r="1221" spans="1:18" s="153" customFormat="1" ht="30" customHeight="1" x14ac:dyDescent="0.3">
      <c r="A1221" s="164">
        <f t="shared" si="21"/>
        <v>1216</v>
      </c>
      <c r="B1221" s="215" t="s">
        <v>5021</v>
      </c>
      <c r="C1221" s="215" t="s">
        <v>5172</v>
      </c>
      <c r="D1221" s="215" t="s">
        <v>5194</v>
      </c>
      <c r="E1221" s="215" t="s">
        <v>5195</v>
      </c>
      <c r="F1221" s="215" t="s">
        <v>312</v>
      </c>
      <c r="G1221" s="215" t="s">
        <v>1159</v>
      </c>
      <c r="H1221" s="215" t="s">
        <v>5196</v>
      </c>
      <c r="I1221" s="215" t="s">
        <v>5197</v>
      </c>
      <c r="J1221" s="215" t="s">
        <v>5198</v>
      </c>
      <c r="K1221" s="147" t="s">
        <v>5199</v>
      </c>
      <c r="L1221" s="147" t="s">
        <v>5200</v>
      </c>
      <c r="M1221" s="147" t="s">
        <v>5201</v>
      </c>
      <c r="N1221" s="165">
        <v>711</v>
      </c>
      <c r="O1221" s="165">
        <v>711</v>
      </c>
      <c r="P1221" s="149"/>
      <c r="Q1221" s="149">
        <v>100</v>
      </c>
      <c r="R1221" s="215"/>
    </row>
    <row r="1222" spans="1:18" s="153" customFormat="1" ht="30" customHeight="1" x14ac:dyDescent="0.3">
      <c r="A1222" s="164">
        <f t="shared" ref="A1222:A1285" si="22">ROW()-5</f>
        <v>1217</v>
      </c>
      <c r="B1222" s="215" t="s">
        <v>5021</v>
      </c>
      <c r="C1222" s="215" t="s">
        <v>5172</v>
      </c>
      <c r="D1222" s="215" t="s">
        <v>5202</v>
      </c>
      <c r="E1222" s="215" t="s">
        <v>5203</v>
      </c>
      <c r="F1222" s="215" t="s">
        <v>196</v>
      </c>
      <c r="G1222" s="215" t="s">
        <v>1159</v>
      </c>
      <c r="H1222" s="215" t="s">
        <v>5204</v>
      </c>
      <c r="I1222" s="215" t="s">
        <v>5205</v>
      </c>
      <c r="J1222" s="215" t="s">
        <v>5206</v>
      </c>
      <c r="K1222" s="147" t="s">
        <v>5199</v>
      </c>
      <c r="L1222" s="147" t="s">
        <v>5207</v>
      </c>
      <c r="M1222" s="147" t="s">
        <v>5208</v>
      </c>
      <c r="N1222" s="165">
        <v>1994</v>
      </c>
      <c r="O1222" s="165">
        <v>1994</v>
      </c>
      <c r="P1222" s="149">
        <v>5</v>
      </c>
      <c r="Q1222" s="149">
        <v>100</v>
      </c>
      <c r="R1222" s="215"/>
    </row>
    <row r="1223" spans="1:18" s="153" customFormat="1" ht="30" customHeight="1" x14ac:dyDescent="0.3">
      <c r="A1223" s="164">
        <f t="shared" si="22"/>
        <v>1218</v>
      </c>
      <c r="B1223" s="215" t="s">
        <v>5021</v>
      </c>
      <c r="C1223" s="215" t="s">
        <v>5172</v>
      </c>
      <c r="D1223" s="215" t="s">
        <v>5202</v>
      </c>
      <c r="E1223" s="215" t="s">
        <v>5203</v>
      </c>
      <c r="F1223" s="215" t="s">
        <v>312</v>
      </c>
      <c r="G1223" s="215" t="s">
        <v>3101</v>
      </c>
      <c r="H1223" s="215" t="s">
        <v>5209</v>
      </c>
      <c r="I1223" s="215" t="s">
        <v>5205</v>
      </c>
      <c r="J1223" s="215" t="s">
        <v>5210</v>
      </c>
      <c r="K1223" s="147" t="s">
        <v>5178</v>
      </c>
      <c r="L1223" s="147"/>
      <c r="M1223" s="147"/>
      <c r="N1223" s="165">
        <v>6820</v>
      </c>
      <c r="O1223" s="165">
        <v>4820</v>
      </c>
      <c r="P1223" s="149"/>
      <c r="Q1223" s="149">
        <v>70</v>
      </c>
      <c r="R1223" s="215"/>
    </row>
    <row r="1224" spans="1:18" s="153" customFormat="1" ht="30" customHeight="1" x14ac:dyDescent="0.3">
      <c r="A1224" s="164">
        <f t="shared" si="22"/>
        <v>1219</v>
      </c>
      <c r="B1224" s="215" t="s">
        <v>5021</v>
      </c>
      <c r="C1224" s="215" t="s">
        <v>5172</v>
      </c>
      <c r="D1224" s="215" t="s">
        <v>5202</v>
      </c>
      <c r="E1224" s="215" t="s">
        <v>5203</v>
      </c>
      <c r="F1224" s="215" t="s">
        <v>196</v>
      </c>
      <c r="G1224" s="215" t="s">
        <v>3101</v>
      </c>
      <c r="H1224" s="215" t="s">
        <v>5211</v>
      </c>
      <c r="I1224" s="215" t="s">
        <v>5212</v>
      </c>
      <c r="J1224" s="215" t="s">
        <v>5213</v>
      </c>
      <c r="K1224" s="147" t="s">
        <v>5199</v>
      </c>
      <c r="L1224" s="147" t="s">
        <v>5214</v>
      </c>
      <c r="M1224" s="147" t="s">
        <v>5215</v>
      </c>
      <c r="N1224" s="165">
        <v>850</v>
      </c>
      <c r="O1224" s="165">
        <v>850</v>
      </c>
      <c r="P1224" s="149">
        <v>5</v>
      </c>
      <c r="Q1224" s="149">
        <v>100</v>
      </c>
      <c r="R1224" s="215"/>
    </row>
    <row r="1225" spans="1:18" s="153" customFormat="1" ht="30" customHeight="1" x14ac:dyDescent="0.3">
      <c r="A1225" s="164">
        <f t="shared" si="22"/>
        <v>1220</v>
      </c>
      <c r="B1225" s="215" t="s">
        <v>5021</v>
      </c>
      <c r="C1225" s="215" t="s">
        <v>5172</v>
      </c>
      <c r="D1225" s="215" t="s">
        <v>5202</v>
      </c>
      <c r="E1225" s="215" t="s">
        <v>5203</v>
      </c>
      <c r="F1225" s="215" t="s">
        <v>312</v>
      </c>
      <c r="G1225" s="215" t="s">
        <v>1159</v>
      </c>
      <c r="H1225" s="215" t="s">
        <v>5216</v>
      </c>
      <c r="I1225" s="215" t="s">
        <v>5212</v>
      </c>
      <c r="J1225" s="215" t="s">
        <v>5217</v>
      </c>
      <c r="K1225" s="147" t="s">
        <v>5178</v>
      </c>
      <c r="L1225" s="147"/>
      <c r="M1225" s="147"/>
      <c r="N1225" s="165">
        <v>501</v>
      </c>
      <c r="O1225" s="165">
        <v>501</v>
      </c>
      <c r="P1225" s="149"/>
      <c r="Q1225" s="149">
        <v>100</v>
      </c>
      <c r="R1225" s="215"/>
    </row>
    <row r="1226" spans="1:18" s="153" customFormat="1" ht="30" customHeight="1" x14ac:dyDescent="0.3">
      <c r="A1226" s="164">
        <f t="shared" si="22"/>
        <v>1221</v>
      </c>
      <c r="B1226" s="215" t="s">
        <v>5021</v>
      </c>
      <c r="C1226" s="215" t="s">
        <v>5172</v>
      </c>
      <c r="D1226" s="215" t="s">
        <v>5202</v>
      </c>
      <c r="E1226" s="215" t="s">
        <v>5203</v>
      </c>
      <c r="F1226" s="215" t="s">
        <v>312</v>
      </c>
      <c r="G1226" s="215" t="s">
        <v>3101</v>
      </c>
      <c r="H1226" s="215" t="s">
        <v>5218</v>
      </c>
      <c r="I1226" s="215" t="s">
        <v>5219</v>
      </c>
      <c r="J1226" s="215" t="s">
        <v>5220</v>
      </c>
      <c r="K1226" s="147" t="s">
        <v>5178</v>
      </c>
      <c r="L1226" s="147"/>
      <c r="M1226" s="147"/>
      <c r="N1226" s="165">
        <v>343</v>
      </c>
      <c r="O1226" s="165">
        <v>343</v>
      </c>
      <c r="P1226" s="149"/>
      <c r="Q1226" s="149">
        <v>70</v>
      </c>
      <c r="R1226" s="215"/>
    </row>
    <row r="1227" spans="1:18" s="153" customFormat="1" ht="30" customHeight="1" x14ac:dyDescent="0.3">
      <c r="A1227" s="164">
        <f t="shared" si="22"/>
        <v>1222</v>
      </c>
      <c r="B1227" s="215" t="s">
        <v>5021</v>
      </c>
      <c r="C1227" s="215" t="s">
        <v>5172</v>
      </c>
      <c r="D1227" s="215" t="s">
        <v>5221</v>
      </c>
      <c r="E1227" s="215" t="s">
        <v>5222</v>
      </c>
      <c r="F1227" s="215" t="s">
        <v>312</v>
      </c>
      <c r="G1227" s="215" t="s">
        <v>5223</v>
      </c>
      <c r="H1227" s="215" t="s">
        <v>5224</v>
      </c>
      <c r="I1227" s="215" t="s">
        <v>5225</v>
      </c>
      <c r="J1227" s="148" t="s">
        <v>5226</v>
      </c>
      <c r="K1227" s="147" t="s">
        <v>2060</v>
      </c>
      <c r="L1227" s="147">
        <v>2026</v>
      </c>
      <c r="M1227" s="147" t="s">
        <v>5227</v>
      </c>
      <c r="N1227" s="165">
        <v>2400</v>
      </c>
      <c r="O1227" s="165">
        <v>1200</v>
      </c>
      <c r="P1227" s="149"/>
      <c r="Q1227" s="149">
        <v>50</v>
      </c>
      <c r="R1227" s="215"/>
    </row>
    <row r="1228" spans="1:18" s="153" customFormat="1" ht="30" customHeight="1" x14ac:dyDescent="0.3">
      <c r="A1228" s="164">
        <f t="shared" si="22"/>
        <v>1223</v>
      </c>
      <c r="B1228" s="215" t="s">
        <v>5021</v>
      </c>
      <c r="C1228" s="215" t="s">
        <v>5228</v>
      </c>
      <c r="D1228" s="215" t="s">
        <v>5229</v>
      </c>
      <c r="E1228" s="215" t="s">
        <v>5230</v>
      </c>
      <c r="F1228" s="215" t="s">
        <v>312</v>
      </c>
      <c r="G1228" s="215" t="s">
        <v>5231</v>
      </c>
      <c r="H1228" s="215" t="s">
        <v>5232</v>
      </c>
      <c r="I1228" s="215" t="s">
        <v>5233</v>
      </c>
      <c r="J1228" s="215" t="s">
        <v>5234</v>
      </c>
      <c r="K1228" s="147" t="s">
        <v>1267</v>
      </c>
      <c r="L1228" s="147" t="s">
        <v>5028</v>
      </c>
      <c r="M1228" s="147" t="s">
        <v>1525</v>
      </c>
      <c r="N1228" s="165">
        <v>7000</v>
      </c>
      <c r="O1228" s="165">
        <v>1600</v>
      </c>
      <c r="P1228" s="149">
        <v>10</v>
      </c>
      <c r="Q1228" s="149">
        <v>60</v>
      </c>
      <c r="R1228" s="215"/>
    </row>
    <row r="1229" spans="1:18" s="153" customFormat="1" ht="30" customHeight="1" x14ac:dyDescent="0.3">
      <c r="A1229" s="164">
        <f t="shared" si="22"/>
        <v>1224</v>
      </c>
      <c r="B1229" s="215" t="s">
        <v>5021</v>
      </c>
      <c r="C1229" s="215" t="s">
        <v>5228</v>
      </c>
      <c r="D1229" s="215" t="s">
        <v>5229</v>
      </c>
      <c r="E1229" s="215" t="s">
        <v>5230</v>
      </c>
      <c r="F1229" s="215" t="s">
        <v>312</v>
      </c>
      <c r="G1229" s="215" t="s">
        <v>5231</v>
      </c>
      <c r="H1229" s="215" t="s">
        <v>5235</v>
      </c>
      <c r="I1229" s="215" t="s">
        <v>5236</v>
      </c>
      <c r="J1229" s="215" t="s">
        <v>5237</v>
      </c>
      <c r="K1229" s="147" t="s">
        <v>1342</v>
      </c>
      <c r="L1229" s="147" t="s">
        <v>1489</v>
      </c>
      <c r="M1229" s="147" t="s">
        <v>5238</v>
      </c>
      <c r="N1229" s="165">
        <v>14000</v>
      </c>
      <c r="O1229" s="165">
        <v>2000</v>
      </c>
      <c r="P1229" s="149">
        <v>10</v>
      </c>
      <c r="Q1229" s="149">
        <v>40</v>
      </c>
      <c r="R1229" s="215"/>
    </row>
    <row r="1230" spans="1:18" s="153" customFormat="1" ht="30" customHeight="1" x14ac:dyDescent="0.3">
      <c r="A1230" s="164">
        <f t="shared" si="22"/>
        <v>1225</v>
      </c>
      <c r="B1230" s="215" t="s">
        <v>5021</v>
      </c>
      <c r="C1230" s="215" t="s">
        <v>5228</v>
      </c>
      <c r="D1230" s="215" t="s">
        <v>5229</v>
      </c>
      <c r="E1230" s="215" t="s">
        <v>5230</v>
      </c>
      <c r="F1230" s="215" t="s">
        <v>312</v>
      </c>
      <c r="G1230" s="215" t="s">
        <v>5231</v>
      </c>
      <c r="H1230" s="215" t="s">
        <v>5239</v>
      </c>
      <c r="I1230" s="215" t="s">
        <v>5240</v>
      </c>
      <c r="J1230" s="215" t="s">
        <v>5241</v>
      </c>
      <c r="K1230" s="147" t="s">
        <v>2090</v>
      </c>
      <c r="L1230" s="147" t="s">
        <v>1233</v>
      </c>
      <c r="M1230" s="147" t="s">
        <v>1485</v>
      </c>
      <c r="N1230" s="165">
        <v>600</v>
      </c>
      <c r="O1230" s="165">
        <v>600</v>
      </c>
      <c r="P1230" s="149"/>
      <c r="Q1230" s="149">
        <v>100</v>
      </c>
      <c r="R1230" s="215"/>
    </row>
    <row r="1231" spans="1:18" s="153" customFormat="1" ht="30" customHeight="1" x14ac:dyDescent="0.3">
      <c r="A1231" s="164">
        <f t="shared" si="22"/>
        <v>1226</v>
      </c>
      <c r="B1231" s="215" t="s">
        <v>5021</v>
      </c>
      <c r="C1231" s="215" t="s">
        <v>5228</v>
      </c>
      <c r="D1231" s="215" t="s">
        <v>5242</v>
      </c>
      <c r="E1231" s="215" t="s">
        <v>5243</v>
      </c>
      <c r="F1231" s="215" t="s">
        <v>312</v>
      </c>
      <c r="G1231" s="215" t="s">
        <v>5231</v>
      </c>
      <c r="H1231" s="215" t="s">
        <v>5244</v>
      </c>
      <c r="I1231" s="215" t="s">
        <v>5245</v>
      </c>
      <c r="J1231" s="215" t="s">
        <v>5246</v>
      </c>
      <c r="K1231" s="147" t="s">
        <v>290</v>
      </c>
      <c r="L1231" s="147" t="s">
        <v>842</v>
      </c>
      <c r="M1231" s="147" t="s">
        <v>1233</v>
      </c>
      <c r="N1231" s="165">
        <v>160</v>
      </c>
      <c r="O1231" s="165">
        <v>160</v>
      </c>
      <c r="P1231" s="149"/>
      <c r="Q1231" s="149">
        <v>100</v>
      </c>
      <c r="R1231" s="215"/>
    </row>
    <row r="1232" spans="1:18" s="153" customFormat="1" ht="30" customHeight="1" x14ac:dyDescent="0.3">
      <c r="A1232" s="164">
        <f t="shared" si="22"/>
        <v>1227</v>
      </c>
      <c r="B1232" s="215" t="s">
        <v>5021</v>
      </c>
      <c r="C1232" s="215" t="s">
        <v>5228</v>
      </c>
      <c r="D1232" s="215" t="s">
        <v>5242</v>
      </c>
      <c r="E1232" s="215" t="s">
        <v>5243</v>
      </c>
      <c r="F1232" s="215" t="s">
        <v>312</v>
      </c>
      <c r="G1232" s="215" t="s">
        <v>5231</v>
      </c>
      <c r="H1232" s="215" t="s">
        <v>5247</v>
      </c>
      <c r="I1232" s="215" t="s">
        <v>5248</v>
      </c>
      <c r="J1232" s="215" t="s">
        <v>5249</v>
      </c>
      <c r="K1232" s="147" t="s">
        <v>290</v>
      </c>
      <c r="L1232" s="147" t="s">
        <v>842</v>
      </c>
      <c r="M1232" s="147" t="s">
        <v>1233</v>
      </c>
      <c r="N1232" s="165">
        <v>130</v>
      </c>
      <c r="O1232" s="165">
        <v>130</v>
      </c>
      <c r="P1232" s="149"/>
      <c r="Q1232" s="149">
        <v>100</v>
      </c>
      <c r="R1232" s="215"/>
    </row>
    <row r="1233" spans="1:18" s="153" customFormat="1" ht="30" customHeight="1" x14ac:dyDescent="0.3">
      <c r="A1233" s="164">
        <f t="shared" si="22"/>
        <v>1228</v>
      </c>
      <c r="B1233" s="215" t="s">
        <v>5021</v>
      </c>
      <c r="C1233" s="215" t="s">
        <v>5228</v>
      </c>
      <c r="D1233" s="215" t="s">
        <v>5250</v>
      </c>
      <c r="E1233" s="215" t="s">
        <v>5251</v>
      </c>
      <c r="F1233" s="215" t="s">
        <v>312</v>
      </c>
      <c r="G1233" s="215" t="s">
        <v>5231</v>
      </c>
      <c r="H1233" s="215" t="s">
        <v>5252</v>
      </c>
      <c r="I1233" s="215" t="s">
        <v>5253</v>
      </c>
      <c r="J1233" s="215" t="s">
        <v>5254</v>
      </c>
      <c r="K1233" s="147" t="s">
        <v>290</v>
      </c>
      <c r="L1233" s="147" t="s">
        <v>842</v>
      </c>
      <c r="M1233" s="147" t="s">
        <v>1233</v>
      </c>
      <c r="N1233" s="165">
        <v>110</v>
      </c>
      <c r="O1233" s="165">
        <v>110</v>
      </c>
      <c r="P1233" s="149"/>
      <c r="Q1233" s="149">
        <v>100</v>
      </c>
      <c r="R1233" s="215"/>
    </row>
    <row r="1234" spans="1:18" s="153" customFormat="1" ht="30" customHeight="1" x14ac:dyDescent="0.3">
      <c r="A1234" s="164">
        <f t="shared" si="22"/>
        <v>1229</v>
      </c>
      <c r="B1234" s="215" t="s">
        <v>5021</v>
      </c>
      <c r="C1234" s="215" t="s">
        <v>5228</v>
      </c>
      <c r="D1234" s="215" t="s">
        <v>5242</v>
      </c>
      <c r="E1234" s="215" t="s">
        <v>5243</v>
      </c>
      <c r="F1234" s="215" t="s">
        <v>312</v>
      </c>
      <c r="G1234" s="215" t="s">
        <v>5231</v>
      </c>
      <c r="H1234" s="215" t="s">
        <v>5255</v>
      </c>
      <c r="I1234" s="215" t="s">
        <v>5256</v>
      </c>
      <c r="J1234" s="215" t="s">
        <v>5246</v>
      </c>
      <c r="K1234" s="147" t="s">
        <v>290</v>
      </c>
      <c r="L1234" s="147" t="s">
        <v>842</v>
      </c>
      <c r="M1234" s="147" t="s">
        <v>1233</v>
      </c>
      <c r="N1234" s="165">
        <v>200</v>
      </c>
      <c r="O1234" s="165">
        <v>200</v>
      </c>
      <c r="P1234" s="149"/>
      <c r="Q1234" s="149">
        <v>100</v>
      </c>
      <c r="R1234" s="215"/>
    </row>
    <row r="1235" spans="1:18" s="153" customFormat="1" ht="30" customHeight="1" x14ac:dyDescent="0.3">
      <c r="A1235" s="164">
        <f t="shared" si="22"/>
        <v>1230</v>
      </c>
      <c r="B1235" s="215" t="s">
        <v>5021</v>
      </c>
      <c r="C1235" s="215" t="s">
        <v>5228</v>
      </c>
      <c r="D1235" s="215" t="s">
        <v>5242</v>
      </c>
      <c r="E1235" s="215" t="s">
        <v>5243</v>
      </c>
      <c r="F1235" s="215" t="s">
        <v>312</v>
      </c>
      <c r="G1235" s="215" t="s">
        <v>5231</v>
      </c>
      <c r="H1235" s="215" t="s">
        <v>5257</v>
      </c>
      <c r="I1235" s="215" t="s">
        <v>5258</v>
      </c>
      <c r="J1235" s="215" t="s">
        <v>5259</v>
      </c>
      <c r="K1235" s="147" t="s">
        <v>290</v>
      </c>
      <c r="L1235" s="147" t="s">
        <v>842</v>
      </c>
      <c r="M1235" s="147" t="s">
        <v>1233</v>
      </c>
      <c r="N1235" s="165">
        <v>175</v>
      </c>
      <c r="O1235" s="165">
        <v>175</v>
      </c>
      <c r="P1235" s="149"/>
      <c r="Q1235" s="149">
        <v>100</v>
      </c>
      <c r="R1235" s="215"/>
    </row>
    <row r="1236" spans="1:18" s="153" customFormat="1" ht="30" customHeight="1" x14ac:dyDescent="0.3">
      <c r="A1236" s="164">
        <f t="shared" si="22"/>
        <v>1231</v>
      </c>
      <c r="B1236" s="215" t="s">
        <v>5021</v>
      </c>
      <c r="C1236" s="215" t="s">
        <v>5228</v>
      </c>
      <c r="D1236" s="215" t="s">
        <v>5242</v>
      </c>
      <c r="E1236" s="215" t="s">
        <v>5243</v>
      </c>
      <c r="F1236" s="215" t="s">
        <v>312</v>
      </c>
      <c r="G1236" s="215" t="s">
        <v>5231</v>
      </c>
      <c r="H1236" s="215" t="s">
        <v>5260</v>
      </c>
      <c r="I1236" s="215" t="s">
        <v>5261</v>
      </c>
      <c r="J1236" s="215" t="s">
        <v>5259</v>
      </c>
      <c r="K1236" s="147" t="s">
        <v>290</v>
      </c>
      <c r="L1236" s="147" t="s">
        <v>842</v>
      </c>
      <c r="M1236" s="147" t="s">
        <v>1233</v>
      </c>
      <c r="N1236" s="165">
        <v>175</v>
      </c>
      <c r="O1236" s="165">
        <v>175</v>
      </c>
      <c r="P1236" s="149"/>
      <c r="Q1236" s="149">
        <v>100</v>
      </c>
      <c r="R1236" s="215"/>
    </row>
    <row r="1237" spans="1:18" s="153" customFormat="1" ht="30" customHeight="1" x14ac:dyDescent="0.3">
      <c r="A1237" s="164">
        <f t="shared" si="22"/>
        <v>1232</v>
      </c>
      <c r="B1237" s="215" t="s">
        <v>5021</v>
      </c>
      <c r="C1237" s="215" t="s">
        <v>5228</v>
      </c>
      <c r="D1237" s="215" t="s">
        <v>5242</v>
      </c>
      <c r="E1237" s="215" t="s">
        <v>5243</v>
      </c>
      <c r="F1237" s="215" t="s">
        <v>312</v>
      </c>
      <c r="G1237" s="215" t="s">
        <v>5231</v>
      </c>
      <c r="H1237" s="215" t="s">
        <v>5262</v>
      </c>
      <c r="I1237" s="215" t="s">
        <v>5263</v>
      </c>
      <c r="J1237" s="215" t="s">
        <v>5264</v>
      </c>
      <c r="K1237" s="147" t="s">
        <v>290</v>
      </c>
      <c r="L1237" s="147" t="s">
        <v>842</v>
      </c>
      <c r="M1237" s="147" t="s">
        <v>1233</v>
      </c>
      <c r="N1237" s="165">
        <v>195</v>
      </c>
      <c r="O1237" s="165">
        <v>195</v>
      </c>
      <c r="P1237" s="149"/>
      <c r="Q1237" s="149">
        <v>100</v>
      </c>
      <c r="R1237" s="215"/>
    </row>
    <row r="1238" spans="1:18" s="153" customFormat="1" ht="30" customHeight="1" x14ac:dyDescent="0.3">
      <c r="A1238" s="164">
        <f t="shared" si="22"/>
        <v>1233</v>
      </c>
      <c r="B1238" s="215" t="s">
        <v>5021</v>
      </c>
      <c r="C1238" s="215" t="s">
        <v>5228</v>
      </c>
      <c r="D1238" s="215" t="s">
        <v>5250</v>
      </c>
      <c r="E1238" s="215" t="s">
        <v>5251</v>
      </c>
      <c r="F1238" s="215" t="s">
        <v>312</v>
      </c>
      <c r="G1238" s="215" t="s">
        <v>5231</v>
      </c>
      <c r="H1238" s="215" t="s">
        <v>5265</v>
      </c>
      <c r="I1238" s="215" t="s">
        <v>5266</v>
      </c>
      <c r="J1238" s="215" t="s">
        <v>5267</v>
      </c>
      <c r="K1238" s="147" t="s">
        <v>290</v>
      </c>
      <c r="L1238" s="147" t="s">
        <v>842</v>
      </c>
      <c r="M1238" s="147" t="s">
        <v>1233</v>
      </c>
      <c r="N1238" s="165">
        <v>110</v>
      </c>
      <c r="O1238" s="165">
        <v>110</v>
      </c>
      <c r="P1238" s="149"/>
      <c r="Q1238" s="149">
        <v>100</v>
      </c>
      <c r="R1238" s="215"/>
    </row>
    <row r="1239" spans="1:18" s="153" customFormat="1" ht="30" customHeight="1" x14ac:dyDescent="0.3">
      <c r="A1239" s="164">
        <f t="shared" si="22"/>
        <v>1234</v>
      </c>
      <c r="B1239" s="215" t="s">
        <v>5021</v>
      </c>
      <c r="C1239" s="215" t="s">
        <v>5228</v>
      </c>
      <c r="D1239" s="215" t="s">
        <v>5250</v>
      </c>
      <c r="E1239" s="215" t="s">
        <v>5251</v>
      </c>
      <c r="F1239" s="215" t="s">
        <v>312</v>
      </c>
      <c r="G1239" s="215" t="s">
        <v>5231</v>
      </c>
      <c r="H1239" s="215" t="s">
        <v>5268</v>
      </c>
      <c r="I1239" s="215" t="s">
        <v>5269</v>
      </c>
      <c r="J1239" s="215" t="s">
        <v>5270</v>
      </c>
      <c r="K1239" s="147" t="s">
        <v>290</v>
      </c>
      <c r="L1239" s="147" t="s">
        <v>842</v>
      </c>
      <c r="M1239" s="147" t="s">
        <v>1233</v>
      </c>
      <c r="N1239" s="165">
        <v>130</v>
      </c>
      <c r="O1239" s="165">
        <v>130</v>
      </c>
      <c r="P1239" s="149"/>
      <c r="Q1239" s="149">
        <v>100</v>
      </c>
      <c r="R1239" s="215"/>
    </row>
    <row r="1240" spans="1:18" s="153" customFormat="1" ht="30" customHeight="1" x14ac:dyDescent="0.3">
      <c r="A1240" s="164">
        <f t="shared" si="22"/>
        <v>1235</v>
      </c>
      <c r="B1240" s="215" t="s">
        <v>5021</v>
      </c>
      <c r="C1240" s="215" t="s">
        <v>5228</v>
      </c>
      <c r="D1240" s="215" t="s">
        <v>5250</v>
      </c>
      <c r="E1240" s="215" t="s">
        <v>5251</v>
      </c>
      <c r="F1240" s="215" t="s">
        <v>312</v>
      </c>
      <c r="G1240" s="215" t="s">
        <v>5231</v>
      </c>
      <c r="H1240" s="215" t="s">
        <v>5271</v>
      </c>
      <c r="I1240" s="215" t="s">
        <v>5272</v>
      </c>
      <c r="J1240" s="215" t="s">
        <v>5273</v>
      </c>
      <c r="K1240" s="147" t="s">
        <v>290</v>
      </c>
      <c r="L1240" s="147" t="s">
        <v>842</v>
      </c>
      <c r="M1240" s="147" t="s">
        <v>1233</v>
      </c>
      <c r="N1240" s="165">
        <v>240</v>
      </c>
      <c r="O1240" s="165">
        <v>240</v>
      </c>
      <c r="P1240" s="149"/>
      <c r="Q1240" s="149">
        <v>100</v>
      </c>
      <c r="R1240" s="215"/>
    </row>
    <row r="1241" spans="1:18" s="153" customFormat="1" ht="30" customHeight="1" x14ac:dyDescent="0.3">
      <c r="A1241" s="164">
        <f t="shared" si="22"/>
        <v>1236</v>
      </c>
      <c r="B1241" s="215" t="s">
        <v>5021</v>
      </c>
      <c r="C1241" s="215" t="s">
        <v>5228</v>
      </c>
      <c r="D1241" s="215" t="s">
        <v>5250</v>
      </c>
      <c r="E1241" s="215" t="s">
        <v>5251</v>
      </c>
      <c r="F1241" s="215" t="s">
        <v>312</v>
      </c>
      <c r="G1241" s="215" t="s">
        <v>5231</v>
      </c>
      <c r="H1241" s="215" t="s">
        <v>5274</v>
      </c>
      <c r="I1241" s="215" t="s">
        <v>5275</v>
      </c>
      <c r="J1241" s="215" t="s">
        <v>5276</v>
      </c>
      <c r="K1241" s="147" t="s">
        <v>290</v>
      </c>
      <c r="L1241" s="147" t="s">
        <v>842</v>
      </c>
      <c r="M1241" s="147" t="s">
        <v>1233</v>
      </c>
      <c r="N1241" s="165">
        <v>215</v>
      </c>
      <c r="O1241" s="165">
        <v>215</v>
      </c>
      <c r="P1241" s="149"/>
      <c r="Q1241" s="149">
        <v>100</v>
      </c>
      <c r="R1241" s="215"/>
    </row>
    <row r="1242" spans="1:18" s="153" customFormat="1" ht="30" customHeight="1" x14ac:dyDescent="0.3">
      <c r="A1242" s="164">
        <f t="shared" si="22"/>
        <v>1237</v>
      </c>
      <c r="B1242" s="215" t="s">
        <v>5021</v>
      </c>
      <c r="C1242" s="215" t="s">
        <v>5228</v>
      </c>
      <c r="D1242" s="215" t="s">
        <v>5250</v>
      </c>
      <c r="E1242" s="215" t="s">
        <v>5251</v>
      </c>
      <c r="F1242" s="215" t="s">
        <v>312</v>
      </c>
      <c r="G1242" s="215" t="s">
        <v>5231</v>
      </c>
      <c r="H1242" s="215" t="s">
        <v>5277</v>
      </c>
      <c r="I1242" s="215" t="s">
        <v>5278</v>
      </c>
      <c r="J1242" s="215" t="s">
        <v>5279</v>
      </c>
      <c r="K1242" s="147" t="s">
        <v>290</v>
      </c>
      <c r="L1242" s="147" t="s">
        <v>842</v>
      </c>
      <c r="M1242" s="147" t="s">
        <v>1233</v>
      </c>
      <c r="N1242" s="165">
        <v>250</v>
      </c>
      <c r="O1242" s="165">
        <v>250</v>
      </c>
      <c r="P1242" s="149"/>
      <c r="Q1242" s="149">
        <v>100</v>
      </c>
      <c r="R1242" s="215"/>
    </row>
    <row r="1243" spans="1:18" s="153" customFormat="1" ht="30" customHeight="1" x14ac:dyDescent="0.3">
      <c r="A1243" s="164">
        <f t="shared" si="22"/>
        <v>1238</v>
      </c>
      <c r="B1243" s="215" t="s">
        <v>5021</v>
      </c>
      <c r="C1243" s="215" t="s">
        <v>5228</v>
      </c>
      <c r="D1243" s="215" t="s">
        <v>5280</v>
      </c>
      <c r="E1243" s="215" t="s">
        <v>5281</v>
      </c>
      <c r="F1243" s="215" t="s">
        <v>196</v>
      </c>
      <c r="G1243" s="215" t="s">
        <v>5282</v>
      </c>
      <c r="H1243" s="215" t="s">
        <v>5283</v>
      </c>
      <c r="I1243" s="215" t="s">
        <v>5284</v>
      </c>
      <c r="J1243" s="215" t="s">
        <v>5285</v>
      </c>
      <c r="K1243" s="147" t="s">
        <v>288</v>
      </c>
      <c r="L1243" s="147" t="s">
        <v>1218</v>
      </c>
      <c r="M1243" s="147" t="s">
        <v>1485</v>
      </c>
      <c r="N1243" s="165">
        <v>12963</v>
      </c>
      <c r="O1243" s="165">
        <v>1484</v>
      </c>
      <c r="P1243" s="149">
        <v>90</v>
      </c>
      <c r="Q1243" s="149">
        <v>100</v>
      </c>
      <c r="R1243" s="215"/>
    </row>
    <row r="1244" spans="1:18" s="153" customFormat="1" ht="30" customHeight="1" x14ac:dyDescent="0.3">
      <c r="A1244" s="164">
        <f t="shared" si="22"/>
        <v>1239</v>
      </c>
      <c r="B1244" s="215" t="s">
        <v>5021</v>
      </c>
      <c r="C1244" s="215" t="s">
        <v>5228</v>
      </c>
      <c r="D1244" s="215" t="s">
        <v>5280</v>
      </c>
      <c r="E1244" s="215" t="s">
        <v>5281</v>
      </c>
      <c r="F1244" s="215" t="s">
        <v>196</v>
      </c>
      <c r="G1244" s="215" t="s">
        <v>5282</v>
      </c>
      <c r="H1244" s="215" t="s">
        <v>5286</v>
      </c>
      <c r="I1244" s="215" t="s">
        <v>5287</v>
      </c>
      <c r="J1244" s="215" t="s">
        <v>5288</v>
      </c>
      <c r="K1244" s="147" t="s">
        <v>2060</v>
      </c>
      <c r="L1244" s="147"/>
      <c r="M1244" s="147"/>
      <c r="N1244" s="165">
        <v>7651</v>
      </c>
      <c r="O1244" s="165">
        <v>1296</v>
      </c>
      <c r="P1244" s="149"/>
      <c r="Q1244" s="149"/>
      <c r="R1244" s="215"/>
    </row>
    <row r="1245" spans="1:18" s="153" customFormat="1" ht="30" customHeight="1" x14ac:dyDescent="0.3">
      <c r="A1245" s="164">
        <f t="shared" si="22"/>
        <v>1240</v>
      </c>
      <c r="B1245" s="215" t="s">
        <v>5021</v>
      </c>
      <c r="C1245" s="215" t="s">
        <v>5228</v>
      </c>
      <c r="D1245" s="215" t="s">
        <v>5280</v>
      </c>
      <c r="E1245" s="215" t="s">
        <v>5281</v>
      </c>
      <c r="F1245" s="215" t="s">
        <v>196</v>
      </c>
      <c r="G1245" s="215" t="s">
        <v>5282</v>
      </c>
      <c r="H1245" s="215" t="s">
        <v>5289</v>
      </c>
      <c r="I1245" s="215" t="s">
        <v>5290</v>
      </c>
      <c r="J1245" s="215" t="s">
        <v>5291</v>
      </c>
      <c r="K1245" s="147" t="s">
        <v>2060</v>
      </c>
      <c r="L1245" s="147"/>
      <c r="M1245" s="147"/>
      <c r="N1245" s="165">
        <v>4221</v>
      </c>
      <c r="O1245" s="165">
        <v>845</v>
      </c>
      <c r="P1245" s="149"/>
      <c r="Q1245" s="149"/>
      <c r="R1245" s="215"/>
    </row>
    <row r="1246" spans="1:18" s="153" customFormat="1" ht="30" customHeight="1" x14ac:dyDescent="0.3">
      <c r="A1246" s="164">
        <f t="shared" si="22"/>
        <v>1241</v>
      </c>
      <c r="B1246" s="215" t="s">
        <v>5021</v>
      </c>
      <c r="C1246" s="215" t="s">
        <v>5228</v>
      </c>
      <c r="D1246" s="215" t="s">
        <v>5280</v>
      </c>
      <c r="E1246" s="215" t="s">
        <v>5281</v>
      </c>
      <c r="F1246" s="215" t="s">
        <v>196</v>
      </c>
      <c r="G1246" s="215" t="s">
        <v>5282</v>
      </c>
      <c r="H1246" s="215" t="s">
        <v>5292</v>
      </c>
      <c r="I1246" s="215" t="s">
        <v>5293</v>
      </c>
      <c r="J1246" s="215" t="s">
        <v>5294</v>
      </c>
      <c r="K1246" s="147" t="s">
        <v>2060</v>
      </c>
      <c r="L1246" s="147"/>
      <c r="M1246" s="147"/>
      <c r="N1246" s="165">
        <v>3304</v>
      </c>
      <c r="O1246" s="165">
        <v>1187</v>
      </c>
      <c r="P1246" s="149"/>
      <c r="Q1246" s="149"/>
      <c r="R1246" s="215"/>
    </row>
    <row r="1247" spans="1:18" s="153" customFormat="1" ht="30" customHeight="1" x14ac:dyDescent="0.3">
      <c r="A1247" s="164">
        <f t="shared" si="22"/>
        <v>1242</v>
      </c>
      <c r="B1247" s="215" t="s">
        <v>5021</v>
      </c>
      <c r="C1247" s="215" t="s">
        <v>5228</v>
      </c>
      <c r="D1247" s="215" t="s">
        <v>5280</v>
      </c>
      <c r="E1247" s="215" t="s">
        <v>5281</v>
      </c>
      <c r="F1247" s="215" t="s">
        <v>196</v>
      </c>
      <c r="G1247" s="215" t="s">
        <v>5282</v>
      </c>
      <c r="H1247" s="215" t="s">
        <v>5295</v>
      </c>
      <c r="I1247" s="215" t="s">
        <v>5296</v>
      </c>
      <c r="J1247" s="215" t="s">
        <v>5297</v>
      </c>
      <c r="K1247" s="147" t="s">
        <v>2060</v>
      </c>
      <c r="L1247" s="147"/>
      <c r="M1247" s="147"/>
      <c r="N1247" s="165">
        <v>4983</v>
      </c>
      <c r="O1247" s="165">
        <v>901</v>
      </c>
      <c r="P1247" s="149"/>
      <c r="Q1247" s="149"/>
      <c r="R1247" s="215"/>
    </row>
    <row r="1248" spans="1:18" s="153" customFormat="1" ht="30" customHeight="1" x14ac:dyDescent="0.3">
      <c r="A1248" s="164">
        <f t="shared" si="22"/>
        <v>1243</v>
      </c>
      <c r="B1248" s="215" t="s">
        <v>5021</v>
      </c>
      <c r="C1248" s="215" t="s">
        <v>5228</v>
      </c>
      <c r="D1248" s="215" t="s">
        <v>5298</v>
      </c>
      <c r="E1248" s="215" t="s">
        <v>5299</v>
      </c>
      <c r="F1248" s="215" t="s">
        <v>196</v>
      </c>
      <c r="G1248" s="215" t="s">
        <v>5282</v>
      </c>
      <c r="H1248" s="215" t="s">
        <v>5300</v>
      </c>
      <c r="I1248" s="215" t="s">
        <v>5301</v>
      </c>
      <c r="J1248" s="215" t="s">
        <v>5302</v>
      </c>
      <c r="K1248" s="147" t="s">
        <v>364</v>
      </c>
      <c r="L1248" s="147" t="s">
        <v>841</v>
      </c>
      <c r="M1248" s="147" t="s">
        <v>638</v>
      </c>
      <c r="N1248" s="165">
        <v>2800</v>
      </c>
      <c r="O1248" s="165">
        <v>1650</v>
      </c>
      <c r="P1248" s="149">
        <v>50</v>
      </c>
      <c r="Q1248" s="149">
        <v>100</v>
      </c>
      <c r="R1248" s="215"/>
    </row>
    <row r="1249" spans="1:18" s="153" customFormat="1" ht="30" customHeight="1" x14ac:dyDescent="0.3">
      <c r="A1249" s="164">
        <f t="shared" si="22"/>
        <v>1244</v>
      </c>
      <c r="B1249" s="215" t="s">
        <v>5021</v>
      </c>
      <c r="C1249" s="215" t="s">
        <v>5228</v>
      </c>
      <c r="D1249" s="215" t="s">
        <v>5280</v>
      </c>
      <c r="E1249" s="215" t="s">
        <v>5281</v>
      </c>
      <c r="F1249" s="215" t="s">
        <v>312</v>
      </c>
      <c r="G1249" s="215" t="s">
        <v>5282</v>
      </c>
      <c r="H1249" s="215" t="s">
        <v>5303</v>
      </c>
      <c r="I1249" s="215" t="s">
        <v>5304</v>
      </c>
      <c r="J1249" s="215" t="s">
        <v>5305</v>
      </c>
      <c r="K1249" s="147" t="s">
        <v>2060</v>
      </c>
      <c r="L1249" s="147"/>
      <c r="M1249" s="147"/>
      <c r="N1249" s="165">
        <v>6944</v>
      </c>
      <c r="O1249" s="165">
        <v>500</v>
      </c>
      <c r="P1249" s="149"/>
      <c r="Q1249" s="149"/>
      <c r="R1249" s="215"/>
    </row>
    <row r="1250" spans="1:18" s="153" customFormat="1" ht="30" customHeight="1" x14ac:dyDescent="0.3">
      <c r="A1250" s="164">
        <f t="shared" si="22"/>
        <v>1245</v>
      </c>
      <c r="B1250" s="215" t="s">
        <v>5021</v>
      </c>
      <c r="C1250" s="215" t="s">
        <v>5228</v>
      </c>
      <c r="D1250" s="215" t="s">
        <v>5280</v>
      </c>
      <c r="E1250" s="215" t="s">
        <v>5281</v>
      </c>
      <c r="F1250" s="215" t="s">
        <v>312</v>
      </c>
      <c r="G1250" s="215" t="s">
        <v>5282</v>
      </c>
      <c r="H1250" s="215" t="s">
        <v>5306</v>
      </c>
      <c r="I1250" s="215" t="s">
        <v>5307</v>
      </c>
      <c r="J1250" s="215" t="s">
        <v>5308</v>
      </c>
      <c r="K1250" s="147" t="s">
        <v>2060</v>
      </c>
      <c r="L1250" s="147"/>
      <c r="M1250" s="147"/>
      <c r="N1250" s="165">
        <v>2241</v>
      </c>
      <c r="O1250" s="165">
        <v>400</v>
      </c>
      <c r="P1250" s="149"/>
      <c r="Q1250" s="149"/>
      <c r="R1250" s="215"/>
    </row>
    <row r="1251" spans="1:18" s="153" customFormat="1" ht="30" customHeight="1" x14ac:dyDescent="0.3">
      <c r="A1251" s="164">
        <f t="shared" si="22"/>
        <v>1246</v>
      </c>
      <c r="B1251" s="215" t="s">
        <v>5021</v>
      </c>
      <c r="C1251" s="215" t="s">
        <v>5309</v>
      </c>
      <c r="D1251" s="215" t="s">
        <v>5310</v>
      </c>
      <c r="E1251" s="215" t="s">
        <v>5311</v>
      </c>
      <c r="F1251" s="215" t="s">
        <v>312</v>
      </c>
      <c r="G1251" s="215" t="s">
        <v>5312</v>
      </c>
      <c r="H1251" s="215" t="s">
        <v>5313</v>
      </c>
      <c r="I1251" s="215" t="s">
        <v>5314</v>
      </c>
      <c r="J1251" s="215" t="s">
        <v>5315</v>
      </c>
      <c r="K1251" s="147" t="s">
        <v>3087</v>
      </c>
      <c r="L1251" s="147" t="s">
        <v>3087</v>
      </c>
      <c r="M1251" s="147" t="s">
        <v>3213</v>
      </c>
      <c r="N1251" s="165">
        <v>175</v>
      </c>
      <c r="O1251" s="165">
        <v>175</v>
      </c>
      <c r="P1251" s="149"/>
      <c r="Q1251" s="149">
        <v>100</v>
      </c>
      <c r="R1251" s="215"/>
    </row>
    <row r="1252" spans="1:18" s="153" customFormat="1" ht="30" customHeight="1" x14ac:dyDescent="0.3">
      <c r="A1252" s="164">
        <f t="shared" si="22"/>
        <v>1247</v>
      </c>
      <c r="B1252" s="215" t="s">
        <v>5021</v>
      </c>
      <c r="C1252" s="215" t="s">
        <v>5309</v>
      </c>
      <c r="D1252" s="215" t="s">
        <v>5310</v>
      </c>
      <c r="E1252" s="215" t="s">
        <v>5311</v>
      </c>
      <c r="F1252" s="215" t="s">
        <v>312</v>
      </c>
      <c r="G1252" s="215" t="s">
        <v>5312</v>
      </c>
      <c r="H1252" s="215" t="s">
        <v>5316</v>
      </c>
      <c r="I1252" s="215" t="s">
        <v>5317</v>
      </c>
      <c r="J1252" s="215" t="s">
        <v>5315</v>
      </c>
      <c r="K1252" s="147" t="s">
        <v>3087</v>
      </c>
      <c r="L1252" s="147" t="s">
        <v>3087</v>
      </c>
      <c r="M1252" s="147" t="s">
        <v>3213</v>
      </c>
      <c r="N1252" s="165">
        <v>175</v>
      </c>
      <c r="O1252" s="165">
        <v>175</v>
      </c>
      <c r="P1252" s="149"/>
      <c r="Q1252" s="149">
        <v>100</v>
      </c>
      <c r="R1252" s="215"/>
    </row>
    <row r="1253" spans="1:18" s="153" customFormat="1" ht="30" customHeight="1" x14ac:dyDescent="0.3">
      <c r="A1253" s="164">
        <f t="shared" si="22"/>
        <v>1248</v>
      </c>
      <c r="B1253" s="215" t="s">
        <v>5021</v>
      </c>
      <c r="C1253" s="215" t="s">
        <v>5309</v>
      </c>
      <c r="D1253" s="215" t="s">
        <v>5310</v>
      </c>
      <c r="E1253" s="215" t="s">
        <v>5311</v>
      </c>
      <c r="F1253" s="215" t="s">
        <v>312</v>
      </c>
      <c r="G1253" s="215" t="s">
        <v>5318</v>
      </c>
      <c r="H1253" s="215" t="s">
        <v>5319</v>
      </c>
      <c r="I1253" s="215" t="s">
        <v>5320</v>
      </c>
      <c r="J1253" s="215" t="s">
        <v>5321</v>
      </c>
      <c r="K1253" s="147" t="s">
        <v>3087</v>
      </c>
      <c r="L1253" s="147" t="s">
        <v>3087</v>
      </c>
      <c r="M1253" s="147" t="s">
        <v>3213</v>
      </c>
      <c r="N1253" s="165">
        <v>120</v>
      </c>
      <c r="O1253" s="165">
        <v>120</v>
      </c>
      <c r="P1253" s="149"/>
      <c r="Q1253" s="149">
        <v>100</v>
      </c>
      <c r="R1253" s="215"/>
    </row>
    <row r="1254" spans="1:18" s="231" customFormat="1" ht="30" customHeight="1" x14ac:dyDescent="0.3">
      <c r="A1254" s="164">
        <f t="shared" si="22"/>
        <v>1249</v>
      </c>
      <c r="B1254" s="224" t="s">
        <v>5322</v>
      </c>
      <c r="C1254" s="224" t="s">
        <v>3464</v>
      </c>
      <c r="D1254" s="224" t="s">
        <v>5323</v>
      </c>
      <c r="E1254" s="224" t="s">
        <v>5324</v>
      </c>
      <c r="F1254" s="224" t="s">
        <v>28</v>
      </c>
      <c r="G1254" s="224" t="s">
        <v>93</v>
      </c>
      <c r="H1254" s="224" t="s">
        <v>5325</v>
      </c>
      <c r="I1254" s="224" t="s">
        <v>5326</v>
      </c>
      <c r="J1254" s="224" t="s">
        <v>5327</v>
      </c>
      <c r="K1254" s="224" t="s">
        <v>42</v>
      </c>
      <c r="L1254" s="224" t="s">
        <v>5328</v>
      </c>
      <c r="M1254" s="224" t="s">
        <v>181</v>
      </c>
      <c r="N1254" s="297">
        <v>7000</v>
      </c>
      <c r="O1254" s="297">
        <v>2852</v>
      </c>
      <c r="P1254" s="226"/>
      <c r="Q1254" s="226">
        <v>40</v>
      </c>
      <c r="R1254" s="228"/>
    </row>
    <row r="1255" spans="1:18" s="231" customFormat="1" ht="30" customHeight="1" x14ac:dyDescent="0.3">
      <c r="A1255" s="164">
        <f t="shared" si="22"/>
        <v>1250</v>
      </c>
      <c r="B1255" s="224" t="s">
        <v>5322</v>
      </c>
      <c r="C1255" s="224" t="s">
        <v>3464</v>
      </c>
      <c r="D1255" s="224" t="s">
        <v>5323</v>
      </c>
      <c r="E1255" s="224" t="s">
        <v>5324</v>
      </c>
      <c r="F1255" s="224" t="s">
        <v>28</v>
      </c>
      <c r="G1255" s="224" t="s">
        <v>93</v>
      </c>
      <c r="H1255" s="224" t="s">
        <v>5329</v>
      </c>
      <c r="I1255" s="224" t="s">
        <v>5330</v>
      </c>
      <c r="J1255" s="224" t="s">
        <v>5331</v>
      </c>
      <c r="K1255" s="224" t="s">
        <v>42</v>
      </c>
      <c r="L1255" s="224" t="s">
        <v>5328</v>
      </c>
      <c r="M1255" s="224" t="s">
        <v>181</v>
      </c>
      <c r="N1255" s="297">
        <v>1500</v>
      </c>
      <c r="O1255" s="297"/>
      <c r="P1255" s="226"/>
      <c r="Q1255" s="226">
        <v>80</v>
      </c>
      <c r="R1255" s="228"/>
    </row>
    <row r="1256" spans="1:18" s="231" customFormat="1" ht="30" customHeight="1" x14ac:dyDescent="0.3">
      <c r="A1256" s="164">
        <f t="shared" si="22"/>
        <v>1251</v>
      </c>
      <c r="B1256" s="224" t="s">
        <v>5322</v>
      </c>
      <c r="C1256" s="224" t="s">
        <v>3464</v>
      </c>
      <c r="D1256" s="224" t="s">
        <v>5332</v>
      </c>
      <c r="E1256" s="224" t="s">
        <v>5333</v>
      </c>
      <c r="F1256" s="224" t="s">
        <v>28</v>
      </c>
      <c r="G1256" s="224" t="s">
        <v>1003</v>
      </c>
      <c r="H1256" s="224" t="s">
        <v>5334</v>
      </c>
      <c r="I1256" s="224" t="s">
        <v>5335</v>
      </c>
      <c r="J1256" s="224" t="s">
        <v>5336</v>
      </c>
      <c r="K1256" s="224" t="s">
        <v>42</v>
      </c>
      <c r="L1256" s="224" t="s">
        <v>5328</v>
      </c>
      <c r="M1256" s="224" t="s">
        <v>181</v>
      </c>
      <c r="N1256" s="297">
        <v>15000</v>
      </c>
      <c r="O1256" s="297">
        <v>3000</v>
      </c>
      <c r="P1256" s="226"/>
      <c r="Q1256" s="226">
        <v>20</v>
      </c>
      <c r="R1256" s="228"/>
    </row>
    <row r="1257" spans="1:18" s="231" customFormat="1" ht="30" customHeight="1" x14ac:dyDescent="0.3">
      <c r="A1257" s="164">
        <f t="shared" si="22"/>
        <v>1252</v>
      </c>
      <c r="B1257" s="224" t="s">
        <v>5322</v>
      </c>
      <c r="C1257" s="224" t="s">
        <v>3464</v>
      </c>
      <c r="D1257" s="224" t="s">
        <v>5337</v>
      </c>
      <c r="E1257" s="224" t="s">
        <v>5338</v>
      </c>
      <c r="F1257" s="224" t="s">
        <v>37</v>
      </c>
      <c r="G1257" s="224" t="s">
        <v>221</v>
      </c>
      <c r="H1257" s="224" t="s">
        <v>5346</v>
      </c>
      <c r="I1257" s="224" t="s">
        <v>5347</v>
      </c>
      <c r="J1257" s="224" t="s">
        <v>5348</v>
      </c>
      <c r="K1257" s="224" t="s">
        <v>1355</v>
      </c>
      <c r="L1257" s="224" t="s">
        <v>1284</v>
      </c>
      <c r="M1257" s="224" t="s">
        <v>901</v>
      </c>
      <c r="N1257" s="297">
        <v>1980</v>
      </c>
      <c r="O1257" s="297">
        <v>980</v>
      </c>
      <c r="P1257" s="226">
        <v>0</v>
      </c>
      <c r="Q1257" s="226">
        <v>50</v>
      </c>
      <c r="R1257" s="228"/>
    </row>
    <row r="1258" spans="1:18" s="231" customFormat="1" ht="30" customHeight="1" x14ac:dyDescent="0.3">
      <c r="A1258" s="164">
        <f t="shared" si="22"/>
        <v>1253</v>
      </c>
      <c r="B1258" s="224" t="s">
        <v>5322</v>
      </c>
      <c r="C1258" s="224" t="s">
        <v>3464</v>
      </c>
      <c r="D1258" s="224" t="s">
        <v>5337</v>
      </c>
      <c r="E1258" s="224" t="s">
        <v>5338</v>
      </c>
      <c r="F1258" s="224" t="s">
        <v>37</v>
      </c>
      <c r="G1258" s="224" t="s">
        <v>221</v>
      </c>
      <c r="H1258" s="224" t="s">
        <v>5349</v>
      </c>
      <c r="I1258" s="224" t="s">
        <v>5350</v>
      </c>
      <c r="J1258" s="224" t="s">
        <v>5351</v>
      </c>
      <c r="K1258" s="224" t="s">
        <v>1355</v>
      </c>
      <c r="L1258" s="224" t="s">
        <v>1284</v>
      </c>
      <c r="M1258" s="224" t="s">
        <v>901</v>
      </c>
      <c r="N1258" s="297">
        <v>1980</v>
      </c>
      <c r="O1258" s="297">
        <v>1030</v>
      </c>
      <c r="P1258" s="226">
        <v>0</v>
      </c>
      <c r="Q1258" s="226">
        <v>50</v>
      </c>
      <c r="R1258" s="228"/>
    </row>
    <row r="1259" spans="1:18" s="231" customFormat="1" ht="30" customHeight="1" x14ac:dyDescent="0.3">
      <c r="A1259" s="164">
        <f t="shared" si="22"/>
        <v>1254</v>
      </c>
      <c r="B1259" s="224" t="s">
        <v>5322</v>
      </c>
      <c r="C1259" s="224" t="s">
        <v>3464</v>
      </c>
      <c r="D1259" s="224" t="s">
        <v>5337</v>
      </c>
      <c r="E1259" s="224" t="s">
        <v>5338</v>
      </c>
      <c r="F1259" s="224" t="s">
        <v>37</v>
      </c>
      <c r="G1259" s="224" t="s">
        <v>221</v>
      </c>
      <c r="H1259" s="224" t="s">
        <v>5352</v>
      </c>
      <c r="I1259" s="224" t="s">
        <v>5341</v>
      </c>
      <c r="J1259" s="224" t="s">
        <v>5353</v>
      </c>
      <c r="K1259" s="224" t="s">
        <v>1355</v>
      </c>
      <c r="L1259" s="224" t="s">
        <v>1284</v>
      </c>
      <c r="M1259" s="224" t="s">
        <v>858</v>
      </c>
      <c r="N1259" s="297">
        <v>708</v>
      </c>
      <c r="O1259" s="297">
        <v>100</v>
      </c>
      <c r="P1259" s="226">
        <v>0</v>
      </c>
      <c r="Q1259" s="226">
        <v>100</v>
      </c>
      <c r="R1259" s="228"/>
    </row>
    <row r="1260" spans="1:18" s="231" customFormat="1" ht="30" customHeight="1" x14ac:dyDescent="0.3">
      <c r="A1260" s="164">
        <f t="shared" si="22"/>
        <v>1255</v>
      </c>
      <c r="B1260" s="224" t="s">
        <v>5322</v>
      </c>
      <c r="C1260" s="224" t="s">
        <v>3464</v>
      </c>
      <c r="D1260" s="224" t="s">
        <v>5339</v>
      </c>
      <c r="E1260" s="224" t="s">
        <v>5340</v>
      </c>
      <c r="F1260" s="224" t="s">
        <v>28</v>
      </c>
      <c r="G1260" s="224" t="s">
        <v>221</v>
      </c>
      <c r="H1260" s="224" t="s">
        <v>5354</v>
      </c>
      <c r="I1260" s="224" t="s">
        <v>5355</v>
      </c>
      <c r="J1260" s="224" t="s">
        <v>480</v>
      </c>
      <c r="K1260" s="224" t="s">
        <v>1637</v>
      </c>
      <c r="L1260" s="224" t="s">
        <v>1614</v>
      </c>
      <c r="M1260" s="224" t="s">
        <v>5342</v>
      </c>
      <c r="N1260" s="297">
        <v>498</v>
      </c>
      <c r="O1260" s="297">
        <v>498</v>
      </c>
      <c r="P1260" s="226"/>
      <c r="Q1260" s="226">
        <v>100</v>
      </c>
      <c r="R1260" s="228"/>
    </row>
    <row r="1261" spans="1:18" s="231" customFormat="1" ht="30" customHeight="1" x14ac:dyDescent="0.3">
      <c r="A1261" s="164">
        <f t="shared" si="22"/>
        <v>1256</v>
      </c>
      <c r="B1261" s="224" t="s">
        <v>5322</v>
      </c>
      <c r="C1261" s="224" t="s">
        <v>3464</v>
      </c>
      <c r="D1261" s="224" t="s">
        <v>5339</v>
      </c>
      <c r="E1261" s="224" t="s">
        <v>5340</v>
      </c>
      <c r="F1261" s="224" t="s">
        <v>28</v>
      </c>
      <c r="G1261" s="224" t="s">
        <v>221</v>
      </c>
      <c r="H1261" s="224" t="s">
        <v>5356</v>
      </c>
      <c r="I1261" s="224" t="s">
        <v>5357</v>
      </c>
      <c r="J1261" s="224" t="s">
        <v>480</v>
      </c>
      <c r="K1261" s="224" t="s">
        <v>1637</v>
      </c>
      <c r="L1261" s="224" t="s">
        <v>1614</v>
      </c>
      <c r="M1261" s="224" t="s">
        <v>5342</v>
      </c>
      <c r="N1261" s="297">
        <v>452</v>
      </c>
      <c r="O1261" s="297">
        <v>452</v>
      </c>
      <c r="P1261" s="226"/>
      <c r="Q1261" s="226">
        <v>100</v>
      </c>
      <c r="R1261" s="228"/>
    </row>
    <row r="1262" spans="1:18" s="231" customFormat="1" ht="30" customHeight="1" x14ac:dyDescent="0.3">
      <c r="A1262" s="164">
        <f t="shared" si="22"/>
        <v>1257</v>
      </c>
      <c r="B1262" s="224" t="s">
        <v>5322</v>
      </c>
      <c r="C1262" s="224" t="s">
        <v>3464</v>
      </c>
      <c r="D1262" s="224" t="s">
        <v>5339</v>
      </c>
      <c r="E1262" s="224" t="s">
        <v>5340</v>
      </c>
      <c r="F1262" s="224" t="s">
        <v>28</v>
      </c>
      <c r="G1262" s="224" t="s">
        <v>221</v>
      </c>
      <c r="H1262" s="224" t="s">
        <v>5358</v>
      </c>
      <c r="I1262" s="224" t="s">
        <v>5359</v>
      </c>
      <c r="J1262" s="224" t="s">
        <v>480</v>
      </c>
      <c r="K1262" s="224" t="s">
        <v>1637</v>
      </c>
      <c r="L1262" s="224" t="s">
        <v>1614</v>
      </c>
      <c r="M1262" s="224" t="s">
        <v>5342</v>
      </c>
      <c r="N1262" s="297">
        <v>345</v>
      </c>
      <c r="O1262" s="297">
        <v>345</v>
      </c>
      <c r="P1262" s="226"/>
      <c r="Q1262" s="226">
        <v>100</v>
      </c>
      <c r="R1262" s="228"/>
    </row>
    <row r="1263" spans="1:18" s="231" customFormat="1" ht="30" customHeight="1" x14ac:dyDescent="0.3">
      <c r="A1263" s="164">
        <f t="shared" si="22"/>
        <v>1258</v>
      </c>
      <c r="B1263" s="224" t="s">
        <v>5322</v>
      </c>
      <c r="C1263" s="224" t="s">
        <v>3464</v>
      </c>
      <c r="D1263" s="224" t="s">
        <v>5339</v>
      </c>
      <c r="E1263" s="224" t="s">
        <v>5340</v>
      </c>
      <c r="F1263" s="224" t="s">
        <v>28</v>
      </c>
      <c r="G1263" s="224" t="s">
        <v>221</v>
      </c>
      <c r="H1263" s="224" t="s">
        <v>5360</v>
      </c>
      <c r="I1263" s="224" t="s">
        <v>5361</v>
      </c>
      <c r="J1263" s="224" t="s">
        <v>480</v>
      </c>
      <c r="K1263" s="224" t="s">
        <v>1637</v>
      </c>
      <c r="L1263" s="224" t="s">
        <v>1614</v>
      </c>
      <c r="M1263" s="224" t="s">
        <v>5342</v>
      </c>
      <c r="N1263" s="297">
        <v>310</v>
      </c>
      <c r="O1263" s="297">
        <v>310</v>
      </c>
      <c r="P1263" s="226"/>
      <c r="Q1263" s="226">
        <v>100</v>
      </c>
      <c r="R1263" s="228"/>
    </row>
    <row r="1264" spans="1:18" s="231" customFormat="1" ht="30" customHeight="1" x14ac:dyDescent="0.3">
      <c r="A1264" s="164">
        <f t="shared" si="22"/>
        <v>1259</v>
      </c>
      <c r="B1264" s="224" t="s">
        <v>5322</v>
      </c>
      <c r="C1264" s="224" t="s">
        <v>3464</v>
      </c>
      <c r="D1264" s="224" t="s">
        <v>5339</v>
      </c>
      <c r="E1264" s="224" t="s">
        <v>5340</v>
      </c>
      <c r="F1264" s="224" t="s">
        <v>28</v>
      </c>
      <c r="G1264" s="224" t="s">
        <v>221</v>
      </c>
      <c r="H1264" s="224" t="s">
        <v>5362</v>
      </c>
      <c r="I1264" s="224" t="s">
        <v>5363</v>
      </c>
      <c r="J1264" s="224" t="s">
        <v>480</v>
      </c>
      <c r="K1264" s="224" t="s">
        <v>1637</v>
      </c>
      <c r="L1264" s="224" t="s">
        <v>1614</v>
      </c>
      <c r="M1264" s="224" t="s">
        <v>5342</v>
      </c>
      <c r="N1264" s="297">
        <v>269</v>
      </c>
      <c r="O1264" s="297">
        <v>269</v>
      </c>
      <c r="P1264" s="226"/>
      <c r="Q1264" s="226">
        <v>100</v>
      </c>
      <c r="R1264" s="228"/>
    </row>
    <row r="1265" spans="1:18" s="231" customFormat="1" ht="30" customHeight="1" x14ac:dyDescent="0.3">
      <c r="A1265" s="164">
        <f t="shared" si="22"/>
        <v>1260</v>
      </c>
      <c r="B1265" s="224" t="s">
        <v>5322</v>
      </c>
      <c r="C1265" s="224" t="s">
        <v>3464</v>
      </c>
      <c r="D1265" s="224" t="s">
        <v>5339</v>
      </c>
      <c r="E1265" s="224" t="s">
        <v>5340</v>
      </c>
      <c r="F1265" s="224" t="s">
        <v>28</v>
      </c>
      <c r="G1265" s="224" t="s">
        <v>221</v>
      </c>
      <c r="H1265" s="224" t="s">
        <v>5364</v>
      </c>
      <c r="I1265" s="224" t="s">
        <v>5365</v>
      </c>
      <c r="J1265" s="224" t="s">
        <v>480</v>
      </c>
      <c r="K1265" s="224" t="s">
        <v>1637</v>
      </c>
      <c r="L1265" s="224" t="s">
        <v>1614</v>
      </c>
      <c r="M1265" s="224" t="s">
        <v>5342</v>
      </c>
      <c r="N1265" s="297">
        <v>252</v>
      </c>
      <c r="O1265" s="297">
        <v>252</v>
      </c>
      <c r="P1265" s="226"/>
      <c r="Q1265" s="226">
        <v>100</v>
      </c>
      <c r="R1265" s="228"/>
    </row>
    <row r="1266" spans="1:18" s="231" customFormat="1" ht="30" customHeight="1" x14ac:dyDescent="0.3">
      <c r="A1266" s="164">
        <f t="shared" si="22"/>
        <v>1261</v>
      </c>
      <c r="B1266" s="224" t="s">
        <v>5322</v>
      </c>
      <c r="C1266" s="224" t="s">
        <v>3464</v>
      </c>
      <c r="D1266" s="224" t="s">
        <v>5343</v>
      </c>
      <c r="E1266" s="224" t="s">
        <v>5344</v>
      </c>
      <c r="F1266" s="224" t="s">
        <v>28</v>
      </c>
      <c r="G1266" s="224" t="s">
        <v>221</v>
      </c>
      <c r="H1266" s="224" t="s">
        <v>5366</v>
      </c>
      <c r="I1266" s="224" t="s">
        <v>5367</v>
      </c>
      <c r="J1266" s="224" t="s">
        <v>480</v>
      </c>
      <c r="K1266" s="224" t="s">
        <v>1637</v>
      </c>
      <c r="L1266" s="224" t="s">
        <v>1614</v>
      </c>
      <c r="M1266" s="224" t="s">
        <v>5342</v>
      </c>
      <c r="N1266" s="297">
        <v>222</v>
      </c>
      <c r="O1266" s="297">
        <v>222</v>
      </c>
      <c r="P1266" s="226"/>
      <c r="Q1266" s="226">
        <v>100</v>
      </c>
      <c r="R1266" s="228"/>
    </row>
    <row r="1267" spans="1:18" s="231" customFormat="1" ht="30" customHeight="1" x14ac:dyDescent="0.3">
      <c r="A1267" s="164">
        <f t="shared" si="22"/>
        <v>1262</v>
      </c>
      <c r="B1267" s="224" t="s">
        <v>5322</v>
      </c>
      <c r="C1267" s="224" t="s">
        <v>3464</v>
      </c>
      <c r="D1267" s="224" t="s">
        <v>5343</v>
      </c>
      <c r="E1267" s="224" t="s">
        <v>5344</v>
      </c>
      <c r="F1267" s="224" t="s">
        <v>28</v>
      </c>
      <c r="G1267" s="224" t="s">
        <v>221</v>
      </c>
      <c r="H1267" s="224" t="s">
        <v>5368</v>
      </c>
      <c r="I1267" s="224" t="s">
        <v>5369</v>
      </c>
      <c r="J1267" s="224" t="s">
        <v>480</v>
      </c>
      <c r="K1267" s="224" t="s">
        <v>1637</v>
      </c>
      <c r="L1267" s="224" t="s">
        <v>1614</v>
      </c>
      <c r="M1267" s="224" t="s">
        <v>5342</v>
      </c>
      <c r="N1267" s="297">
        <v>435</v>
      </c>
      <c r="O1267" s="297">
        <v>435</v>
      </c>
      <c r="P1267" s="226"/>
      <c r="Q1267" s="226">
        <v>100</v>
      </c>
      <c r="R1267" s="228"/>
    </row>
    <row r="1268" spans="1:18" s="231" customFormat="1" ht="30" customHeight="1" x14ac:dyDescent="0.3">
      <c r="A1268" s="164">
        <f t="shared" si="22"/>
        <v>1263</v>
      </c>
      <c r="B1268" s="224" t="s">
        <v>5322</v>
      </c>
      <c r="C1268" s="224" t="s">
        <v>3464</v>
      </c>
      <c r="D1268" s="224" t="s">
        <v>5343</v>
      </c>
      <c r="E1268" s="224" t="s">
        <v>5344</v>
      </c>
      <c r="F1268" s="224" t="s">
        <v>28</v>
      </c>
      <c r="G1268" s="224" t="s">
        <v>221</v>
      </c>
      <c r="H1268" s="224" t="s">
        <v>5370</v>
      </c>
      <c r="I1268" s="224" t="s">
        <v>5345</v>
      </c>
      <c r="J1268" s="224" t="s">
        <v>480</v>
      </c>
      <c r="K1268" s="224" t="s">
        <v>1637</v>
      </c>
      <c r="L1268" s="224" t="s">
        <v>1614</v>
      </c>
      <c r="M1268" s="224" t="s">
        <v>5342</v>
      </c>
      <c r="N1268" s="297">
        <v>370</v>
      </c>
      <c r="O1268" s="297">
        <v>370</v>
      </c>
      <c r="P1268" s="226"/>
      <c r="Q1268" s="226">
        <v>100</v>
      </c>
      <c r="R1268" s="228"/>
    </row>
    <row r="1269" spans="1:18" s="231" customFormat="1" ht="30" customHeight="1" x14ac:dyDescent="0.3">
      <c r="A1269" s="164">
        <f t="shared" si="22"/>
        <v>1264</v>
      </c>
      <c r="B1269" s="224" t="s">
        <v>5322</v>
      </c>
      <c r="C1269" s="224" t="s">
        <v>3464</v>
      </c>
      <c r="D1269" s="224" t="s">
        <v>5343</v>
      </c>
      <c r="E1269" s="224" t="s">
        <v>5344</v>
      </c>
      <c r="F1269" s="224" t="s">
        <v>28</v>
      </c>
      <c r="G1269" s="224" t="s">
        <v>221</v>
      </c>
      <c r="H1269" s="224" t="s">
        <v>5371</v>
      </c>
      <c r="I1269" s="224" t="s">
        <v>5372</v>
      </c>
      <c r="J1269" s="224" t="s">
        <v>480</v>
      </c>
      <c r="K1269" s="224" t="s">
        <v>1637</v>
      </c>
      <c r="L1269" s="224" t="s">
        <v>1614</v>
      </c>
      <c r="M1269" s="224" t="s">
        <v>5342</v>
      </c>
      <c r="N1269" s="297">
        <v>315</v>
      </c>
      <c r="O1269" s="297">
        <v>315</v>
      </c>
      <c r="P1269" s="226"/>
      <c r="Q1269" s="226">
        <v>100</v>
      </c>
      <c r="R1269" s="228"/>
    </row>
    <row r="1270" spans="1:18" s="231" customFormat="1" ht="30" customHeight="1" x14ac:dyDescent="0.3">
      <c r="A1270" s="164">
        <f t="shared" si="22"/>
        <v>1265</v>
      </c>
      <c r="B1270" s="224" t="s">
        <v>5322</v>
      </c>
      <c r="C1270" s="224" t="s">
        <v>3464</v>
      </c>
      <c r="D1270" s="224" t="s">
        <v>5343</v>
      </c>
      <c r="E1270" s="224" t="s">
        <v>5344</v>
      </c>
      <c r="F1270" s="224" t="s">
        <v>28</v>
      </c>
      <c r="G1270" s="224" t="s">
        <v>221</v>
      </c>
      <c r="H1270" s="224" t="s">
        <v>5373</v>
      </c>
      <c r="I1270" s="224" t="s">
        <v>5345</v>
      </c>
      <c r="J1270" s="224" t="s">
        <v>480</v>
      </c>
      <c r="K1270" s="224" t="s">
        <v>1637</v>
      </c>
      <c r="L1270" s="224" t="s">
        <v>1614</v>
      </c>
      <c r="M1270" s="224" t="s">
        <v>5342</v>
      </c>
      <c r="N1270" s="297">
        <v>229</v>
      </c>
      <c r="O1270" s="297">
        <v>229</v>
      </c>
      <c r="P1270" s="226"/>
      <c r="Q1270" s="226">
        <v>100</v>
      </c>
      <c r="R1270" s="228"/>
    </row>
    <row r="1271" spans="1:18" s="231" customFormat="1" ht="30" customHeight="1" x14ac:dyDescent="0.3">
      <c r="A1271" s="164">
        <f t="shared" si="22"/>
        <v>1266</v>
      </c>
      <c r="B1271" s="224" t="s">
        <v>5322</v>
      </c>
      <c r="C1271" s="224" t="s">
        <v>3464</v>
      </c>
      <c r="D1271" s="224" t="s">
        <v>5343</v>
      </c>
      <c r="E1271" s="224" t="s">
        <v>5344</v>
      </c>
      <c r="F1271" s="224" t="s">
        <v>28</v>
      </c>
      <c r="G1271" s="224" t="s">
        <v>221</v>
      </c>
      <c r="H1271" s="224" t="s">
        <v>5374</v>
      </c>
      <c r="I1271" s="224" t="s">
        <v>5345</v>
      </c>
      <c r="J1271" s="224" t="s">
        <v>480</v>
      </c>
      <c r="K1271" s="224" t="s">
        <v>1637</v>
      </c>
      <c r="L1271" s="224" t="s">
        <v>1614</v>
      </c>
      <c r="M1271" s="224" t="s">
        <v>5342</v>
      </c>
      <c r="N1271" s="297">
        <v>155</v>
      </c>
      <c r="O1271" s="297">
        <v>155</v>
      </c>
      <c r="P1271" s="226"/>
      <c r="Q1271" s="226">
        <v>100</v>
      </c>
      <c r="R1271" s="228"/>
    </row>
    <row r="1272" spans="1:18" s="231" customFormat="1" ht="30" customHeight="1" x14ac:dyDescent="0.3">
      <c r="A1272" s="164">
        <f t="shared" si="22"/>
        <v>1267</v>
      </c>
      <c r="B1272" s="224" t="s">
        <v>5322</v>
      </c>
      <c r="C1272" s="224" t="s">
        <v>3464</v>
      </c>
      <c r="D1272" s="224" t="s">
        <v>5339</v>
      </c>
      <c r="E1272" s="224" t="s">
        <v>5340</v>
      </c>
      <c r="F1272" s="224" t="s">
        <v>28</v>
      </c>
      <c r="G1272" s="224" t="s">
        <v>221</v>
      </c>
      <c r="H1272" s="224" t="s">
        <v>5375</v>
      </c>
      <c r="I1272" s="224" t="s">
        <v>5376</v>
      </c>
      <c r="J1272" s="224" t="s">
        <v>480</v>
      </c>
      <c r="K1272" s="224" t="s">
        <v>1637</v>
      </c>
      <c r="L1272" s="224" t="s">
        <v>1614</v>
      </c>
      <c r="M1272" s="224" t="s">
        <v>5342</v>
      </c>
      <c r="N1272" s="297">
        <v>127</v>
      </c>
      <c r="O1272" s="297">
        <v>127</v>
      </c>
      <c r="P1272" s="226"/>
      <c r="Q1272" s="226">
        <v>100</v>
      </c>
      <c r="R1272" s="228"/>
    </row>
    <row r="1273" spans="1:18" s="231" customFormat="1" ht="30" customHeight="1" x14ac:dyDescent="0.3">
      <c r="A1273" s="164">
        <f t="shared" si="22"/>
        <v>1268</v>
      </c>
      <c r="B1273" s="224" t="s">
        <v>5322</v>
      </c>
      <c r="C1273" s="224" t="s">
        <v>3464</v>
      </c>
      <c r="D1273" s="224" t="s">
        <v>5339</v>
      </c>
      <c r="E1273" s="224" t="s">
        <v>5340</v>
      </c>
      <c r="F1273" s="224" t="s">
        <v>28</v>
      </c>
      <c r="G1273" s="224" t="s">
        <v>221</v>
      </c>
      <c r="H1273" s="224" t="s">
        <v>5377</v>
      </c>
      <c r="I1273" s="224" t="s">
        <v>5357</v>
      </c>
      <c r="J1273" s="224" t="s">
        <v>480</v>
      </c>
      <c r="K1273" s="224" t="s">
        <v>1637</v>
      </c>
      <c r="L1273" s="224" t="s">
        <v>1614</v>
      </c>
      <c r="M1273" s="224" t="s">
        <v>5342</v>
      </c>
      <c r="N1273" s="297">
        <v>118</v>
      </c>
      <c r="O1273" s="297">
        <v>118</v>
      </c>
      <c r="P1273" s="226"/>
      <c r="Q1273" s="226">
        <v>100</v>
      </c>
      <c r="R1273" s="228"/>
    </row>
    <row r="1274" spans="1:18" s="231" customFormat="1" ht="30" customHeight="1" x14ac:dyDescent="0.3">
      <c r="A1274" s="164">
        <f t="shared" si="22"/>
        <v>1269</v>
      </c>
      <c r="B1274" s="224" t="s">
        <v>5322</v>
      </c>
      <c r="C1274" s="224" t="s">
        <v>3464</v>
      </c>
      <c r="D1274" s="224" t="s">
        <v>5337</v>
      </c>
      <c r="E1274" s="224" t="s">
        <v>5338</v>
      </c>
      <c r="F1274" s="224" t="s">
        <v>37</v>
      </c>
      <c r="G1274" s="224" t="s">
        <v>221</v>
      </c>
      <c r="H1274" s="224" t="s">
        <v>5378</v>
      </c>
      <c r="I1274" s="224" t="s">
        <v>5379</v>
      </c>
      <c r="J1274" s="224" t="s">
        <v>5380</v>
      </c>
      <c r="K1274" s="224" t="s">
        <v>1642</v>
      </c>
      <c r="L1274" s="224" t="s">
        <v>1284</v>
      </c>
      <c r="M1274" s="224" t="s">
        <v>901</v>
      </c>
      <c r="N1274" s="297">
        <v>1980</v>
      </c>
      <c r="O1274" s="297">
        <v>1830</v>
      </c>
      <c r="P1274" s="226"/>
      <c r="Q1274" s="226">
        <v>50</v>
      </c>
      <c r="R1274" s="228"/>
    </row>
    <row r="1275" spans="1:18" s="231" customFormat="1" ht="30" customHeight="1" x14ac:dyDescent="0.3">
      <c r="A1275" s="164">
        <f t="shared" si="22"/>
        <v>1270</v>
      </c>
      <c r="B1275" s="224" t="s">
        <v>5322</v>
      </c>
      <c r="C1275" s="224" t="s">
        <v>3464</v>
      </c>
      <c r="D1275" s="224" t="s">
        <v>5381</v>
      </c>
      <c r="E1275" s="224" t="s">
        <v>5382</v>
      </c>
      <c r="F1275" s="224" t="s">
        <v>28</v>
      </c>
      <c r="G1275" s="224" t="s">
        <v>221</v>
      </c>
      <c r="H1275" s="224" t="s">
        <v>5383</v>
      </c>
      <c r="I1275" s="224" t="s">
        <v>5384</v>
      </c>
      <c r="J1275" s="224" t="s">
        <v>5385</v>
      </c>
      <c r="K1275" s="224" t="s">
        <v>1217</v>
      </c>
      <c r="L1275" s="224" t="s">
        <v>1284</v>
      </c>
      <c r="M1275" s="224" t="s">
        <v>858</v>
      </c>
      <c r="N1275" s="297">
        <v>1637</v>
      </c>
      <c r="O1275" s="297">
        <v>1637</v>
      </c>
      <c r="P1275" s="226"/>
      <c r="Q1275" s="226"/>
      <c r="R1275" s="228"/>
    </row>
    <row r="1276" spans="1:18" s="231" customFormat="1" ht="30" customHeight="1" x14ac:dyDescent="0.3">
      <c r="A1276" s="164">
        <f t="shared" si="22"/>
        <v>1271</v>
      </c>
      <c r="B1276" s="224" t="s">
        <v>5322</v>
      </c>
      <c r="C1276" s="224" t="s">
        <v>3464</v>
      </c>
      <c r="D1276" s="224" t="s">
        <v>5381</v>
      </c>
      <c r="E1276" s="224" t="s">
        <v>5382</v>
      </c>
      <c r="F1276" s="224" t="s">
        <v>28</v>
      </c>
      <c r="G1276" s="224" t="s">
        <v>93</v>
      </c>
      <c r="H1276" s="224" t="s">
        <v>5386</v>
      </c>
      <c r="I1276" s="224" t="s">
        <v>5387</v>
      </c>
      <c r="J1276" s="224" t="s">
        <v>5388</v>
      </c>
      <c r="K1276" s="224" t="s">
        <v>1217</v>
      </c>
      <c r="L1276" s="224" t="s">
        <v>1284</v>
      </c>
      <c r="M1276" s="224" t="s">
        <v>858</v>
      </c>
      <c r="N1276" s="297">
        <v>1350</v>
      </c>
      <c r="O1276" s="297">
        <v>1350</v>
      </c>
      <c r="P1276" s="226"/>
      <c r="Q1276" s="226"/>
      <c r="R1276" s="228"/>
    </row>
    <row r="1277" spans="1:18" s="231" customFormat="1" ht="30" customHeight="1" x14ac:dyDescent="0.3">
      <c r="A1277" s="164">
        <f t="shared" si="22"/>
        <v>1272</v>
      </c>
      <c r="B1277" s="224" t="s">
        <v>5322</v>
      </c>
      <c r="C1277" s="224" t="s">
        <v>3464</v>
      </c>
      <c r="D1277" s="224" t="s">
        <v>5389</v>
      </c>
      <c r="E1277" s="224" t="s">
        <v>5390</v>
      </c>
      <c r="F1277" s="224" t="s">
        <v>28</v>
      </c>
      <c r="G1277" s="224" t="s">
        <v>221</v>
      </c>
      <c r="H1277" s="224" t="s">
        <v>5391</v>
      </c>
      <c r="I1277" s="224" t="s">
        <v>5392</v>
      </c>
      <c r="J1277" s="224" t="s">
        <v>5393</v>
      </c>
      <c r="K1277" s="224" t="s">
        <v>352</v>
      </c>
      <c r="L1277" s="224" t="s">
        <v>887</v>
      </c>
      <c r="M1277" s="224" t="s">
        <v>901</v>
      </c>
      <c r="N1277" s="297">
        <v>34796</v>
      </c>
      <c r="O1277" s="297">
        <v>15000</v>
      </c>
      <c r="P1277" s="226"/>
      <c r="Q1277" s="226"/>
      <c r="R1277" s="228"/>
    </row>
    <row r="1278" spans="1:18" s="231" customFormat="1" ht="30" customHeight="1" x14ac:dyDescent="0.3">
      <c r="A1278" s="164">
        <f t="shared" si="22"/>
        <v>1273</v>
      </c>
      <c r="B1278" s="224" t="s">
        <v>5322</v>
      </c>
      <c r="C1278" s="224" t="s">
        <v>3464</v>
      </c>
      <c r="D1278" s="224" t="s">
        <v>5389</v>
      </c>
      <c r="E1278" s="224" t="s">
        <v>5390</v>
      </c>
      <c r="F1278" s="224" t="s">
        <v>28</v>
      </c>
      <c r="G1278" s="224" t="s">
        <v>221</v>
      </c>
      <c r="H1278" s="224" t="s">
        <v>5394</v>
      </c>
      <c r="I1278" s="224" t="s">
        <v>5395</v>
      </c>
      <c r="J1278" s="224" t="s">
        <v>5396</v>
      </c>
      <c r="K1278" s="224" t="s">
        <v>352</v>
      </c>
      <c r="L1278" s="224" t="s">
        <v>887</v>
      </c>
      <c r="M1278" s="224" t="s">
        <v>901</v>
      </c>
      <c r="N1278" s="297">
        <v>30536</v>
      </c>
      <c r="O1278" s="297">
        <v>15000</v>
      </c>
      <c r="P1278" s="226"/>
      <c r="Q1278" s="226"/>
      <c r="R1278" s="228"/>
    </row>
    <row r="1279" spans="1:18" s="231" customFormat="1" ht="30" customHeight="1" x14ac:dyDescent="0.3">
      <c r="A1279" s="164">
        <f t="shared" si="22"/>
        <v>1274</v>
      </c>
      <c r="B1279" s="224" t="s">
        <v>5322</v>
      </c>
      <c r="C1279" s="224" t="s">
        <v>3464</v>
      </c>
      <c r="D1279" s="224" t="s">
        <v>5389</v>
      </c>
      <c r="E1279" s="224" t="s">
        <v>5390</v>
      </c>
      <c r="F1279" s="224" t="s">
        <v>28</v>
      </c>
      <c r="G1279" s="224" t="s">
        <v>221</v>
      </c>
      <c r="H1279" s="224" t="s">
        <v>5397</v>
      </c>
      <c r="I1279" s="224" t="s">
        <v>5398</v>
      </c>
      <c r="J1279" s="224" t="s">
        <v>5399</v>
      </c>
      <c r="K1279" s="224" t="s">
        <v>352</v>
      </c>
      <c r="L1279" s="224" t="s">
        <v>887</v>
      </c>
      <c r="M1279" s="224" t="s">
        <v>901</v>
      </c>
      <c r="N1279" s="297">
        <v>29873</v>
      </c>
      <c r="O1279" s="297">
        <v>15000</v>
      </c>
      <c r="P1279" s="226"/>
      <c r="Q1279" s="226"/>
      <c r="R1279" s="228"/>
    </row>
    <row r="1280" spans="1:18" s="231" customFormat="1" ht="30" customHeight="1" x14ac:dyDescent="0.3">
      <c r="A1280" s="164">
        <f t="shared" si="22"/>
        <v>1275</v>
      </c>
      <c r="B1280" s="224" t="s">
        <v>5322</v>
      </c>
      <c r="C1280" s="224" t="s">
        <v>3464</v>
      </c>
      <c r="D1280" s="224" t="s">
        <v>4881</v>
      </c>
      <c r="E1280" s="224" t="s">
        <v>5400</v>
      </c>
      <c r="F1280" s="224" t="s">
        <v>28</v>
      </c>
      <c r="G1280" s="224" t="s">
        <v>221</v>
      </c>
      <c r="H1280" s="224" t="s">
        <v>5401</v>
      </c>
      <c r="I1280" s="224" t="s">
        <v>5402</v>
      </c>
      <c r="J1280" s="224" t="s">
        <v>5403</v>
      </c>
      <c r="K1280" s="224" t="s">
        <v>352</v>
      </c>
      <c r="L1280" s="224" t="s">
        <v>887</v>
      </c>
      <c r="M1280" s="224" t="s">
        <v>901</v>
      </c>
      <c r="N1280" s="297">
        <v>18199</v>
      </c>
      <c r="O1280" s="297">
        <v>90000</v>
      </c>
      <c r="P1280" s="226"/>
      <c r="Q1280" s="226"/>
      <c r="R1280" s="228"/>
    </row>
    <row r="1281" spans="1:18" s="231" customFormat="1" ht="30" customHeight="1" x14ac:dyDescent="0.3">
      <c r="A1281" s="164">
        <f t="shared" si="22"/>
        <v>1276</v>
      </c>
      <c r="B1281" s="224" t="s">
        <v>5322</v>
      </c>
      <c r="C1281" s="224" t="s">
        <v>3464</v>
      </c>
      <c r="D1281" s="224" t="s">
        <v>5389</v>
      </c>
      <c r="E1281" s="224" t="s">
        <v>5390</v>
      </c>
      <c r="F1281" s="224" t="s">
        <v>28</v>
      </c>
      <c r="G1281" s="224" t="s">
        <v>221</v>
      </c>
      <c r="H1281" s="224" t="s">
        <v>5404</v>
      </c>
      <c r="I1281" s="224" t="s">
        <v>5405</v>
      </c>
      <c r="J1281" s="224" t="s">
        <v>5406</v>
      </c>
      <c r="K1281" s="224" t="s">
        <v>352</v>
      </c>
      <c r="L1281" s="224" t="s">
        <v>887</v>
      </c>
      <c r="M1281" s="224" t="s">
        <v>901</v>
      </c>
      <c r="N1281" s="297">
        <v>15631</v>
      </c>
      <c r="O1281" s="297">
        <v>7000</v>
      </c>
      <c r="P1281" s="226"/>
      <c r="Q1281" s="226"/>
      <c r="R1281" s="228"/>
    </row>
    <row r="1282" spans="1:18" s="231" customFormat="1" ht="30" customHeight="1" x14ac:dyDescent="0.3">
      <c r="A1282" s="164">
        <f t="shared" si="22"/>
        <v>1277</v>
      </c>
      <c r="B1282" s="224" t="s">
        <v>5322</v>
      </c>
      <c r="C1282" s="224" t="s">
        <v>3464</v>
      </c>
      <c r="D1282" s="224" t="s">
        <v>5389</v>
      </c>
      <c r="E1282" s="224" t="s">
        <v>5390</v>
      </c>
      <c r="F1282" s="224" t="s">
        <v>28</v>
      </c>
      <c r="G1282" s="224" t="s">
        <v>221</v>
      </c>
      <c r="H1282" s="224" t="s">
        <v>5407</v>
      </c>
      <c r="I1282" s="224" t="s">
        <v>5408</v>
      </c>
      <c r="J1282" s="224" t="s">
        <v>5409</v>
      </c>
      <c r="K1282" s="224" t="s">
        <v>352</v>
      </c>
      <c r="L1282" s="224" t="s">
        <v>887</v>
      </c>
      <c r="M1282" s="224" t="s">
        <v>901</v>
      </c>
      <c r="N1282" s="297">
        <v>7031</v>
      </c>
      <c r="O1282" s="297">
        <v>4000</v>
      </c>
      <c r="P1282" s="226"/>
      <c r="Q1282" s="226"/>
      <c r="R1282" s="228"/>
    </row>
    <row r="1283" spans="1:18" s="231" customFormat="1" ht="30" customHeight="1" x14ac:dyDescent="0.3">
      <c r="A1283" s="164">
        <f t="shared" si="22"/>
        <v>1278</v>
      </c>
      <c r="B1283" s="224" t="s">
        <v>5322</v>
      </c>
      <c r="C1283" s="224" t="s">
        <v>3464</v>
      </c>
      <c r="D1283" s="224" t="s">
        <v>4881</v>
      </c>
      <c r="E1283" s="224" t="s">
        <v>5400</v>
      </c>
      <c r="F1283" s="224" t="s">
        <v>28</v>
      </c>
      <c r="G1283" s="224" t="s">
        <v>221</v>
      </c>
      <c r="H1283" s="224" t="s">
        <v>5410</v>
      </c>
      <c r="I1283" s="224" t="s">
        <v>5411</v>
      </c>
      <c r="J1283" s="224" t="s">
        <v>5412</v>
      </c>
      <c r="K1283" s="224" t="s">
        <v>352</v>
      </c>
      <c r="L1283" s="224" t="s">
        <v>887</v>
      </c>
      <c r="M1283" s="224" t="s">
        <v>901</v>
      </c>
      <c r="N1283" s="297">
        <v>11337</v>
      </c>
      <c r="O1283" s="297">
        <v>50000</v>
      </c>
      <c r="P1283" s="226"/>
      <c r="Q1283" s="226"/>
      <c r="R1283" s="228"/>
    </row>
    <row r="1284" spans="1:18" s="231" customFormat="1" ht="30" customHeight="1" x14ac:dyDescent="0.3">
      <c r="A1284" s="164">
        <f t="shared" si="22"/>
        <v>1279</v>
      </c>
      <c r="B1284" s="224" t="s">
        <v>5322</v>
      </c>
      <c r="C1284" s="224" t="s">
        <v>3464</v>
      </c>
      <c r="D1284" s="224" t="s">
        <v>4881</v>
      </c>
      <c r="E1284" s="224" t="s">
        <v>5400</v>
      </c>
      <c r="F1284" s="224" t="s">
        <v>28</v>
      </c>
      <c r="G1284" s="224" t="s">
        <v>221</v>
      </c>
      <c r="H1284" s="224" t="s">
        <v>5413</v>
      </c>
      <c r="I1284" s="224" t="s">
        <v>5414</v>
      </c>
      <c r="J1284" s="224" t="s">
        <v>5415</v>
      </c>
      <c r="K1284" s="224" t="s">
        <v>352</v>
      </c>
      <c r="L1284" s="224" t="s">
        <v>868</v>
      </c>
      <c r="M1284" s="224" t="s">
        <v>858</v>
      </c>
      <c r="N1284" s="297">
        <v>1140</v>
      </c>
      <c r="O1284" s="297">
        <v>1140</v>
      </c>
      <c r="P1284" s="226"/>
      <c r="Q1284" s="226"/>
      <c r="R1284" s="228"/>
    </row>
    <row r="1285" spans="1:18" s="231" customFormat="1" ht="30" customHeight="1" x14ac:dyDescent="0.3">
      <c r="A1285" s="164">
        <f t="shared" si="22"/>
        <v>1280</v>
      </c>
      <c r="B1285" s="224" t="s">
        <v>5322</v>
      </c>
      <c r="C1285" s="224" t="s">
        <v>3464</v>
      </c>
      <c r="D1285" s="224" t="s">
        <v>4881</v>
      </c>
      <c r="E1285" s="224" t="s">
        <v>5400</v>
      </c>
      <c r="F1285" s="224" t="s">
        <v>28</v>
      </c>
      <c r="G1285" s="224" t="s">
        <v>221</v>
      </c>
      <c r="H1285" s="224" t="s">
        <v>5416</v>
      </c>
      <c r="I1285" s="224" t="s">
        <v>5417</v>
      </c>
      <c r="J1285" s="224" t="s">
        <v>5415</v>
      </c>
      <c r="K1285" s="224" t="s">
        <v>352</v>
      </c>
      <c r="L1285" s="224" t="s">
        <v>868</v>
      </c>
      <c r="M1285" s="224" t="s">
        <v>858</v>
      </c>
      <c r="N1285" s="297">
        <v>2280</v>
      </c>
      <c r="O1285" s="297">
        <v>2280</v>
      </c>
      <c r="P1285" s="226"/>
      <c r="Q1285" s="226"/>
      <c r="R1285" s="228"/>
    </row>
    <row r="1286" spans="1:18" s="231" customFormat="1" ht="30" customHeight="1" x14ac:dyDescent="0.3">
      <c r="A1286" s="164">
        <f t="shared" ref="A1286:A1317" si="23">ROW()-5</f>
        <v>1281</v>
      </c>
      <c r="B1286" s="224" t="s">
        <v>5322</v>
      </c>
      <c r="C1286" s="224" t="s">
        <v>3464</v>
      </c>
      <c r="D1286" s="224" t="s">
        <v>5389</v>
      </c>
      <c r="E1286" s="224" t="s">
        <v>5390</v>
      </c>
      <c r="F1286" s="224" t="s">
        <v>28</v>
      </c>
      <c r="G1286" s="224" t="s">
        <v>221</v>
      </c>
      <c r="H1286" s="224" t="s">
        <v>5418</v>
      </c>
      <c r="I1286" s="224" t="s">
        <v>5419</v>
      </c>
      <c r="J1286" s="224" t="s">
        <v>5420</v>
      </c>
      <c r="K1286" s="224" t="s">
        <v>352</v>
      </c>
      <c r="L1286" s="224" t="s">
        <v>868</v>
      </c>
      <c r="M1286" s="224" t="s">
        <v>858</v>
      </c>
      <c r="N1286" s="297">
        <v>2742</v>
      </c>
      <c r="O1286" s="297">
        <v>2742</v>
      </c>
      <c r="P1286" s="226"/>
      <c r="Q1286" s="226"/>
      <c r="R1286" s="228"/>
    </row>
    <row r="1287" spans="1:18" s="231" customFormat="1" ht="30" customHeight="1" x14ac:dyDescent="0.3">
      <c r="A1287" s="164">
        <f t="shared" si="23"/>
        <v>1282</v>
      </c>
      <c r="B1287" s="224" t="s">
        <v>5322</v>
      </c>
      <c r="C1287" s="220" t="s">
        <v>3218</v>
      </c>
      <c r="D1287" s="223" t="s">
        <v>5421</v>
      </c>
      <c r="E1287" s="223" t="s">
        <v>5422</v>
      </c>
      <c r="F1287" s="223" t="s">
        <v>37</v>
      </c>
      <c r="G1287" s="223" t="s">
        <v>5423</v>
      </c>
      <c r="H1287" s="223" t="s">
        <v>5424</v>
      </c>
      <c r="I1287" s="223" t="s">
        <v>5425</v>
      </c>
      <c r="J1287" s="286" t="s">
        <v>1631</v>
      </c>
      <c r="K1287" s="223" t="s">
        <v>1479</v>
      </c>
      <c r="L1287" s="223" t="s">
        <v>5426</v>
      </c>
      <c r="M1287" s="223"/>
      <c r="N1287" s="270">
        <v>879</v>
      </c>
      <c r="O1287" s="270">
        <v>879</v>
      </c>
      <c r="P1287" s="226"/>
      <c r="Q1287" s="226"/>
      <c r="R1287" s="228"/>
    </row>
    <row r="1288" spans="1:18" s="231" customFormat="1" ht="30" customHeight="1" x14ac:dyDescent="0.3">
      <c r="A1288" s="164">
        <f t="shared" si="23"/>
        <v>1283</v>
      </c>
      <c r="B1288" s="224" t="s">
        <v>5322</v>
      </c>
      <c r="C1288" s="220" t="s">
        <v>3218</v>
      </c>
      <c r="D1288" s="223" t="s">
        <v>5421</v>
      </c>
      <c r="E1288" s="223" t="s">
        <v>5422</v>
      </c>
      <c r="F1288" s="223" t="s">
        <v>37</v>
      </c>
      <c r="G1288" s="223" t="s">
        <v>5423</v>
      </c>
      <c r="H1288" s="223" t="s">
        <v>5427</v>
      </c>
      <c r="I1288" s="223" t="s">
        <v>5428</v>
      </c>
      <c r="J1288" s="286" t="s">
        <v>1631</v>
      </c>
      <c r="K1288" s="223" t="s">
        <v>1479</v>
      </c>
      <c r="L1288" s="223" t="s">
        <v>5426</v>
      </c>
      <c r="M1288" s="223"/>
      <c r="N1288" s="270">
        <v>988</v>
      </c>
      <c r="O1288" s="270">
        <v>988</v>
      </c>
      <c r="P1288" s="226"/>
      <c r="Q1288" s="226"/>
      <c r="R1288" s="228"/>
    </row>
    <row r="1289" spans="1:18" s="231" customFormat="1" ht="30" customHeight="1" x14ac:dyDescent="0.3">
      <c r="A1289" s="164">
        <f t="shared" si="23"/>
        <v>1284</v>
      </c>
      <c r="B1289" s="224" t="s">
        <v>5322</v>
      </c>
      <c r="C1289" s="220" t="s">
        <v>3218</v>
      </c>
      <c r="D1289" s="223" t="s">
        <v>5421</v>
      </c>
      <c r="E1289" s="223" t="s">
        <v>5422</v>
      </c>
      <c r="F1289" s="223" t="s">
        <v>37</v>
      </c>
      <c r="G1289" s="223" t="s">
        <v>5423</v>
      </c>
      <c r="H1289" s="223" t="s">
        <v>5429</v>
      </c>
      <c r="I1289" s="223" t="s">
        <v>5430</v>
      </c>
      <c r="J1289" s="286" t="s">
        <v>1631</v>
      </c>
      <c r="K1289" s="223" t="s">
        <v>1479</v>
      </c>
      <c r="L1289" s="223" t="s">
        <v>5426</v>
      </c>
      <c r="M1289" s="223"/>
      <c r="N1289" s="270">
        <v>2099</v>
      </c>
      <c r="O1289" s="270">
        <v>2099</v>
      </c>
      <c r="P1289" s="226"/>
      <c r="Q1289" s="226"/>
      <c r="R1289" s="228"/>
    </row>
    <row r="1290" spans="1:18" s="231" customFormat="1" ht="30" customHeight="1" x14ac:dyDescent="0.3">
      <c r="A1290" s="164">
        <f t="shared" si="23"/>
        <v>1285</v>
      </c>
      <c r="B1290" s="224" t="s">
        <v>5322</v>
      </c>
      <c r="C1290" s="220" t="s">
        <v>3218</v>
      </c>
      <c r="D1290" s="223" t="s">
        <v>5421</v>
      </c>
      <c r="E1290" s="223" t="s">
        <v>5422</v>
      </c>
      <c r="F1290" s="223" t="s">
        <v>37</v>
      </c>
      <c r="G1290" s="223" t="s">
        <v>5423</v>
      </c>
      <c r="H1290" s="223" t="s">
        <v>5431</v>
      </c>
      <c r="I1290" s="223" t="s">
        <v>5430</v>
      </c>
      <c r="J1290" s="286" t="s">
        <v>1631</v>
      </c>
      <c r="K1290" s="223" t="s">
        <v>1479</v>
      </c>
      <c r="L1290" s="223" t="s">
        <v>5426</v>
      </c>
      <c r="M1290" s="223"/>
      <c r="N1290" s="270">
        <v>250</v>
      </c>
      <c r="O1290" s="270">
        <v>250</v>
      </c>
      <c r="P1290" s="226"/>
      <c r="Q1290" s="226"/>
      <c r="R1290" s="228"/>
    </row>
    <row r="1291" spans="1:18" s="231" customFormat="1" ht="30" customHeight="1" x14ac:dyDescent="0.3">
      <c r="A1291" s="164">
        <f t="shared" si="23"/>
        <v>1286</v>
      </c>
      <c r="B1291" s="224" t="s">
        <v>5322</v>
      </c>
      <c r="C1291" s="220" t="s">
        <v>3218</v>
      </c>
      <c r="D1291" s="220" t="s">
        <v>5432</v>
      </c>
      <c r="E1291" s="220" t="s">
        <v>5433</v>
      </c>
      <c r="F1291" s="220" t="s">
        <v>28</v>
      </c>
      <c r="G1291" s="220" t="s">
        <v>5423</v>
      </c>
      <c r="H1291" s="220" t="s">
        <v>5434</v>
      </c>
      <c r="I1291" s="220" t="s">
        <v>5435</v>
      </c>
      <c r="J1291" s="232" t="s">
        <v>5436</v>
      </c>
      <c r="K1291" s="221" t="s">
        <v>1217</v>
      </c>
      <c r="L1291" s="220" t="s">
        <v>74</v>
      </c>
      <c r="M1291" s="220"/>
      <c r="N1291" s="274">
        <v>122</v>
      </c>
      <c r="O1291" s="274">
        <v>122</v>
      </c>
      <c r="P1291" s="222"/>
      <c r="Q1291" s="222"/>
      <c r="R1291" s="220"/>
    </row>
    <row r="1292" spans="1:18" s="231" customFormat="1" ht="30" customHeight="1" x14ac:dyDescent="0.3">
      <c r="A1292" s="164">
        <f t="shared" si="23"/>
        <v>1287</v>
      </c>
      <c r="B1292" s="224" t="s">
        <v>5322</v>
      </c>
      <c r="C1292" s="220" t="s">
        <v>3218</v>
      </c>
      <c r="D1292" s="220" t="s">
        <v>5432</v>
      </c>
      <c r="E1292" s="220" t="s">
        <v>5433</v>
      </c>
      <c r="F1292" s="220" t="s">
        <v>28</v>
      </c>
      <c r="G1292" s="220" t="s">
        <v>5423</v>
      </c>
      <c r="H1292" s="223" t="s">
        <v>5437</v>
      </c>
      <c r="I1292" s="220" t="s">
        <v>5438</v>
      </c>
      <c r="J1292" s="230" t="s">
        <v>5439</v>
      </c>
      <c r="K1292" s="221" t="s">
        <v>1217</v>
      </c>
      <c r="L1292" s="223" t="s">
        <v>74</v>
      </c>
      <c r="M1292" s="223"/>
      <c r="N1292" s="270">
        <v>172</v>
      </c>
      <c r="O1292" s="270">
        <v>172</v>
      </c>
      <c r="P1292" s="226"/>
      <c r="Q1292" s="226"/>
      <c r="R1292" s="223"/>
    </row>
    <row r="1293" spans="1:18" s="231" customFormat="1" ht="30" customHeight="1" x14ac:dyDescent="0.3">
      <c r="A1293" s="164">
        <f t="shared" si="23"/>
        <v>1288</v>
      </c>
      <c r="B1293" s="224" t="s">
        <v>5322</v>
      </c>
      <c r="C1293" s="220" t="s">
        <v>3218</v>
      </c>
      <c r="D1293" s="220" t="s">
        <v>5432</v>
      </c>
      <c r="E1293" s="220" t="s">
        <v>5433</v>
      </c>
      <c r="F1293" s="220" t="s">
        <v>28</v>
      </c>
      <c r="G1293" s="220" t="s">
        <v>5423</v>
      </c>
      <c r="H1293" s="223" t="s">
        <v>5440</v>
      </c>
      <c r="I1293" s="223" t="s">
        <v>5435</v>
      </c>
      <c r="J1293" s="230" t="s">
        <v>5441</v>
      </c>
      <c r="K1293" s="221" t="s">
        <v>1217</v>
      </c>
      <c r="L1293" s="223" t="s">
        <v>74</v>
      </c>
      <c r="M1293" s="223"/>
      <c r="N1293" s="270">
        <v>192</v>
      </c>
      <c r="O1293" s="270">
        <v>192</v>
      </c>
      <c r="P1293" s="226"/>
      <c r="Q1293" s="226"/>
      <c r="R1293" s="228"/>
    </row>
    <row r="1294" spans="1:18" s="231" customFormat="1" ht="30" customHeight="1" x14ac:dyDescent="0.3">
      <c r="A1294" s="164">
        <f t="shared" si="23"/>
        <v>1289</v>
      </c>
      <c r="B1294" s="224" t="s">
        <v>5322</v>
      </c>
      <c r="C1294" s="220" t="s">
        <v>3218</v>
      </c>
      <c r="D1294" s="223" t="s">
        <v>5421</v>
      </c>
      <c r="E1294" s="223" t="s">
        <v>5422</v>
      </c>
      <c r="F1294" s="223" t="s">
        <v>37</v>
      </c>
      <c r="G1294" s="223" t="s">
        <v>5423</v>
      </c>
      <c r="H1294" s="223" t="s">
        <v>5442</v>
      </c>
      <c r="I1294" s="223" t="s">
        <v>5443</v>
      </c>
      <c r="J1294" s="230" t="s">
        <v>5444</v>
      </c>
      <c r="K1294" s="223" t="s">
        <v>277</v>
      </c>
      <c r="L1294" s="223" t="s">
        <v>74</v>
      </c>
      <c r="M1294" s="223"/>
      <c r="N1294" s="270">
        <v>150</v>
      </c>
      <c r="O1294" s="270">
        <v>150</v>
      </c>
      <c r="P1294" s="226"/>
      <c r="Q1294" s="226"/>
      <c r="R1294" s="228"/>
    </row>
    <row r="1295" spans="1:18" s="231" customFormat="1" ht="30" customHeight="1" x14ac:dyDescent="0.3">
      <c r="A1295" s="164">
        <f t="shared" si="23"/>
        <v>1290</v>
      </c>
      <c r="B1295" s="224" t="s">
        <v>5322</v>
      </c>
      <c r="C1295" s="220" t="s">
        <v>3218</v>
      </c>
      <c r="D1295" s="223" t="s">
        <v>5421</v>
      </c>
      <c r="E1295" s="223" t="s">
        <v>5422</v>
      </c>
      <c r="F1295" s="223" t="s">
        <v>37</v>
      </c>
      <c r="G1295" s="223" t="s">
        <v>5423</v>
      </c>
      <c r="H1295" s="223" t="s">
        <v>5445</v>
      </c>
      <c r="I1295" s="223" t="s">
        <v>5446</v>
      </c>
      <c r="J1295" s="230" t="s">
        <v>5447</v>
      </c>
      <c r="K1295" s="223" t="s">
        <v>277</v>
      </c>
      <c r="L1295" s="223" t="s">
        <v>74</v>
      </c>
      <c r="M1295" s="223"/>
      <c r="N1295" s="270">
        <v>200</v>
      </c>
      <c r="O1295" s="270">
        <v>200</v>
      </c>
      <c r="P1295" s="226"/>
      <c r="Q1295" s="226"/>
      <c r="R1295" s="228"/>
    </row>
    <row r="1296" spans="1:18" s="231" customFormat="1" ht="30" customHeight="1" x14ac:dyDescent="0.3">
      <c r="A1296" s="164">
        <f t="shared" si="23"/>
        <v>1291</v>
      </c>
      <c r="B1296" s="224" t="s">
        <v>5322</v>
      </c>
      <c r="C1296" s="220" t="s">
        <v>3218</v>
      </c>
      <c r="D1296" s="223" t="s">
        <v>5421</v>
      </c>
      <c r="E1296" s="223" t="s">
        <v>5422</v>
      </c>
      <c r="F1296" s="223" t="s">
        <v>37</v>
      </c>
      <c r="G1296" s="223" t="s">
        <v>5423</v>
      </c>
      <c r="H1296" s="223" t="s">
        <v>5448</v>
      </c>
      <c r="I1296" s="223" t="s">
        <v>5449</v>
      </c>
      <c r="J1296" s="230" t="s">
        <v>5450</v>
      </c>
      <c r="K1296" s="223" t="s">
        <v>1532</v>
      </c>
      <c r="L1296" s="223" t="s">
        <v>74</v>
      </c>
      <c r="M1296" s="223"/>
      <c r="N1296" s="270">
        <v>500</v>
      </c>
      <c r="O1296" s="270">
        <v>500</v>
      </c>
      <c r="P1296" s="226"/>
      <c r="Q1296" s="226"/>
      <c r="R1296" s="228"/>
    </row>
    <row r="1297" spans="1:18" s="231" customFormat="1" ht="30" customHeight="1" x14ac:dyDescent="0.3">
      <c r="A1297" s="164">
        <f t="shared" si="23"/>
        <v>1292</v>
      </c>
      <c r="B1297" s="224" t="s">
        <v>5322</v>
      </c>
      <c r="C1297" s="220" t="s">
        <v>3218</v>
      </c>
      <c r="D1297" s="220" t="s">
        <v>5451</v>
      </c>
      <c r="E1297" s="220" t="s">
        <v>5452</v>
      </c>
      <c r="F1297" s="220" t="s">
        <v>28</v>
      </c>
      <c r="G1297" s="220" t="s">
        <v>93</v>
      </c>
      <c r="H1297" s="221" t="s">
        <v>5453</v>
      </c>
      <c r="I1297" s="220" t="s">
        <v>5454</v>
      </c>
      <c r="J1297" s="221" t="s">
        <v>5455</v>
      </c>
      <c r="K1297" s="221" t="s">
        <v>42</v>
      </c>
      <c r="L1297" s="220" t="s">
        <v>42</v>
      </c>
      <c r="M1297" s="220" t="s">
        <v>1421</v>
      </c>
      <c r="N1297" s="274">
        <v>5000</v>
      </c>
      <c r="O1297" s="274">
        <v>500</v>
      </c>
      <c r="P1297" s="222">
        <v>0</v>
      </c>
      <c r="Q1297" s="222">
        <v>30</v>
      </c>
      <c r="R1297" s="220"/>
    </row>
    <row r="1298" spans="1:18" s="231" customFormat="1" ht="30" customHeight="1" x14ac:dyDescent="0.3">
      <c r="A1298" s="164">
        <f t="shared" si="23"/>
        <v>1293</v>
      </c>
      <c r="B1298" s="224" t="s">
        <v>5322</v>
      </c>
      <c r="C1298" s="223" t="s">
        <v>3218</v>
      </c>
      <c r="D1298" s="223" t="s">
        <v>5451</v>
      </c>
      <c r="E1298" s="223" t="s">
        <v>5452</v>
      </c>
      <c r="F1298" s="223" t="s">
        <v>28</v>
      </c>
      <c r="G1298" s="223" t="s">
        <v>93</v>
      </c>
      <c r="H1298" s="224" t="s">
        <v>5456</v>
      </c>
      <c r="I1298" s="220" t="s">
        <v>5457</v>
      </c>
      <c r="J1298" s="225" t="s">
        <v>5458</v>
      </c>
      <c r="K1298" s="225" t="s">
        <v>264</v>
      </c>
      <c r="L1298" s="223" t="s">
        <v>264</v>
      </c>
      <c r="M1298" s="223" t="s">
        <v>353</v>
      </c>
      <c r="N1298" s="270">
        <v>500</v>
      </c>
      <c r="O1298" s="270">
        <v>500</v>
      </c>
      <c r="P1298" s="226">
        <v>0</v>
      </c>
      <c r="Q1298" s="226">
        <v>100</v>
      </c>
      <c r="R1298" s="223"/>
    </row>
    <row r="1299" spans="1:18" s="231" customFormat="1" ht="30" customHeight="1" x14ac:dyDescent="0.3">
      <c r="A1299" s="164">
        <f t="shared" si="23"/>
        <v>1294</v>
      </c>
      <c r="B1299" s="224" t="s">
        <v>5322</v>
      </c>
      <c r="C1299" s="223" t="s">
        <v>3218</v>
      </c>
      <c r="D1299" s="223" t="s">
        <v>5451</v>
      </c>
      <c r="E1299" s="223" t="s">
        <v>5452</v>
      </c>
      <c r="F1299" s="223" t="s">
        <v>28</v>
      </c>
      <c r="G1299" s="223" t="s">
        <v>93</v>
      </c>
      <c r="H1299" s="227" t="s">
        <v>5459</v>
      </c>
      <c r="I1299" s="228" t="s">
        <v>5460</v>
      </c>
      <c r="J1299" s="228" t="s">
        <v>5461</v>
      </c>
      <c r="K1299" s="225" t="s">
        <v>264</v>
      </c>
      <c r="L1299" s="223" t="s">
        <v>264</v>
      </c>
      <c r="M1299" s="223" t="s">
        <v>353</v>
      </c>
      <c r="N1299" s="270">
        <v>400</v>
      </c>
      <c r="O1299" s="270">
        <v>400</v>
      </c>
      <c r="P1299" s="226">
        <v>0</v>
      </c>
      <c r="Q1299" s="226">
        <v>100</v>
      </c>
      <c r="R1299" s="228"/>
    </row>
    <row r="1300" spans="1:18" s="231" customFormat="1" ht="30" customHeight="1" x14ac:dyDescent="0.3">
      <c r="A1300" s="164">
        <f t="shared" si="23"/>
        <v>1295</v>
      </c>
      <c r="B1300" s="224" t="s">
        <v>5322</v>
      </c>
      <c r="C1300" s="223" t="s">
        <v>3218</v>
      </c>
      <c r="D1300" s="223" t="s">
        <v>5451</v>
      </c>
      <c r="E1300" s="223" t="s">
        <v>5452</v>
      </c>
      <c r="F1300" s="277" t="s">
        <v>28</v>
      </c>
      <c r="G1300" s="223" t="s">
        <v>93</v>
      </c>
      <c r="H1300" s="227" t="s">
        <v>5462</v>
      </c>
      <c r="I1300" s="228" t="s">
        <v>5463</v>
      </c>
      <c r="J1300" s="228" t="s">
        <v>5464</v>
      </c>
      <c r="K1300" s="225" t="s">
        <v>264</v>
      </c>
      <c r="L1300" s="223" t="s">
        <v>264</v>
      </c>
      <c r="M1300" s="223" t="s">
        <v>353</v>
      </c>
      <c r="N1300" s="270">
        <v>2900</v>
      </c>
      <c r="O1300" s="270">
        <v>500</v>
      </c>
      <c r="P1300" s="226">
        <v>0</v>
      </c>
      <c r="Q1300" s="226">
        <v>100</v>
      </c>
      <c r="R1300" s="228"/>
    </row>
    <row r="1301" spans="1:18" s="231" customFormat="1" ht="30" customHeight="1" x14ac:dyDescent="0.3">
      <c r="A1301" s="164">
        <f t="shared" si="23"/>
        <v>1296</v>
      </c>
      <c r="B1301" s="224" t="s">
        <v>5322</v>
      </c>
      <c r="C1301" s="224" t="s">
        <v>1245</v>
      </c>
      <c r="D1301" s="229" t="s">
        <v>5467</v>
      </c>
      <c r="E1301" s="223" t="s">
        <v>5465</v>
      </c>
      <c r="F1301" s="229" t="s">
        <v>312</v>
      </c>
      <c r="G1301" s="229" t="s">
        <v>1370</v>
      </c>
      <c r="H1301" s="224" t="s">
        <v>5468</v>
      </c>
      <c r="I1301" s="223" t="s">
        <v>5469</v>
      </c>
      <c r="J1301" s="224" t="s">
        <v>5470</v>
      </c>
      <c r="K1301" s="223" t="s">
        <v>344</v>
      </c>
      <c r="L1301" s="223" t="s">
        <v>3777</v>
      </c>
      <c r="M1301" s="220" t="s">
        <v>5471</v>
      </c>
      <c r="N1301" s="270">
        <v>6000</v>
      </c>
      <c r="O1301" s="270">
        <v>3000</v>
      </c>
      <c r="P1301" s="222">
        <v>0</v>
      </c>
      <c r="Q1301" s="223">
        <v>50</v>
      </c>
      <c r="R1301" s="223"/>
    </row>
    <row r="1302" spans="1:18" s="231" customFormat="1" ht="30" customHeight="1" x14ac:dyDescent="0.3">
      <c r="A1302" s="164">
        <f t="shared" si="23"/>
        <v>1297</v>
      </c>
      <c r="B1302" s="224" t="s">
        <v>5322</v>
      </c>
      <c r="C1302" s="224" t="s">
        <v>1245</v>
      </c>
      <c r="D1302" s="223" t="s">
        <v>5451</v>
      </c>
      <c r="E1302" s="220" t="s">
        <v>5472</v>
      </c>
      <c r="F1302" s="220" t="s">
        <v>28</v>
      </c>
      <c r="G1302" s="220" t="s">
        <v>1047</v>
      </c>
      <c r="H1302" s="220" t="s">
        <v>5473</v>
      </c>
      <c r="I1302" s="220" t="s">
        <v>5474</v>
      </c>
      <c r="J1302" s="221" t="s">
        <v>5475</v>
      </c>
      <c r="K1302" s="221" t="s">
        <v>42</v>
      </c>
      <c r="L1302" s="220" t="s">
        <v>1642</v>
      </c>
      <c r="M1302" s="223" t="s">
        <v>1721</v>
      </c>
      <c r="N1302" s="274">
        <v>330</v>
      </c>
      <c r="O1302" s="274">
        <v>330</v>
      </c>
      <c r="P1302" s="222">
        <v>0</v>
      </c>
      <c r="Q1302" s="222">
        <v>100</v>
      </c>
      <c r="R1302" s="220"/>
    </row>
    <row r="1303" spans="1:18" s="231" customFormat="1" ht="30" customHeight="1" x14ac:dyDescent="0.3">
      <c r="A1303" s="164">
        <f t="shared" si="23"/>
        <v>1298</v>
      </c>
      <c r="B1303" s="224" t="s">
        <v>5322</v>
      </c>
      <c r="C1303" s="224" t="s">
        <v>1245</v>
      </c>
      <c r="D1303" s="223" t="s">
        <v>5451</v>
      </c>
      <c r="E1303" s="220" t="s">
        <v>5472</v>
      </c>
      <c r="F1303" s="223" t="s">
        <v>28</v>
      </c>
      <c r="G1303" s="223" t="s">
        <v>1047</v>
      </c>
      <c r="H1303" s="223" t="s">
        <v>5476</v>
      </c>
      <c r="I1303" s="220" t="s">
        <v>5477</v>
      </c>
      <c r="J1303" s="225" t="s">
        <v>5478</v>
      </c>
      <c r="K1303" s="221" t="s">
        <v>42</v>
      </c>
      <c r="L1303" s="220" t="s">
        <v>1642</v>
      </c>
      <c r="M1303" s="223" t="s">
        <v>1721</v>
      </c>
      <c r="N1303" s="270">
        <v>330</v>
      </c>
      <c r="O1303" s="270">
        <v>330</v>
      </c>
      <c r="P1303" s="226">
        <v>0</v>
      </c>
      <c r="Q1303" s="226">
        <v>100</v>
      </c>
      <c r="R1303" s="223"/>
    </row>
    <row r="1304" spans="1:18" s="231" customFormat="1" ht="30" customHeight="1" x14ac:dyDescent="0.3">
      <c r="A1304" s="164">
        <f t="shared" si="23"/>
        <v>1299</v>
      </c>
      <c r="B1304" s="224" t="s">
        <v>5322</v>
      </c>
      <c r="C1304" s="224" t="s">
        <v>1245</v>
      </c>
      <c r="D1304" s="223" t="s">
        <v>5451</v>
      </c>
      <c r="E1304" s="220" t="s">
        <v>5472</v>
      </c>
      <c r="F1304" s="223" t="s">
        <v>28</v>
      </c>
      <c r="G1304" s="223" t="s">
        <v>1047</v>
      </c>
      <c r="H1304" s="223" t="s">
        <v>5479</v>
      </c>
      <c r="I1304" s="223" t="s">
        <v>5480</v>
      </c>
      <c r="J1304" s="223" t="s">
        <v>5481</v>
      </c>
      <c r="K1304" s="221" t="s">
        <v>42</v>
      </c>
      <c r="L1304" s="220" t="s">
        <v>1642</v>
      </c>
      <c r="M1304" s="223" t="s">
        <v>1721</v>
      </c>
      <c r="N1304" s="270">
        <v>540</v>
      </c>
      <c r="O1304" s="270">
        <v>540</v>
      </c>
      <c r="P1304" s="226">
        <v>0</v>
      </c>
      <c r="Q1304" s="226">
        <v>100</v>
      </c>
      <c r="R1304" s="228"/>
    </row>
    <row r="1305" spans="1:18" s="277" customFormat="1" ht="30" customHeight="1" x14ac:dyDescent="0.3">
      <c r="A1305" s="164">
        <f t="shared" si="23"/>
        <v>1300</v>
      </c>
      <c r="B1305" s="224" t="s">
        <v>5322</v>
      </c>
      <c r="C1305" s="224" t="s">
        <v>1245</v>
      </c>
      <c r="D1305" s="223" t="s">
        <v>5482</v>
      </c>
      <c r="E1305" s="223" t="s">
        <v>5483</v>
      </c>
      <c r="F1305" s="223" t="s">
        <v>312</v>
      </c>
      <c r="G1305" s="223" t="s">
        <v>1370</v>
      </c>
      <c r="H1305" s="223" t="s">
        <v>5488</v>
      </c>
      <c r="I1305" s="223" t="s">
        <v>5489</v>
      </c>
      <c r="J1305" s="224" t="s">
        <v>5490</v>
      </c>
      <c r="K1305" s="223" t="s">
        <v>1217</v>
      </c>
      <c r="L1305" s="223" t="s">
        <v>1642</v>
      </c>
      <c r="M1305" s="223" t="s">
        <v>5491</v>
      </c>
      <c r="N1305" s="270">
        <v>27898</v>
      </c>
      <c r="O1305" s="270">
        <v>9299</v>
      </c>
      <c r="P1305" s="226">
        <v>0</v>
      </c>
      <c r="Q1305" s="226">
        <v>30</v>
      </c>
      <c r="R1305" s="223"/>
    </row>
    <row r="1306" spans="1:18" s="277" customFormat="1" ht="30" customHeight="1" x14ac:dyDescent="0.3">
      <c r="A1306" s="164">
        <f t="shared" si="23"/>
        <v>1301</v>
      </c>
      <c r="B1306" s="224" t="s">
        <v>5322</v>
      </c>
      <c r="C1306" s="224" t="s">
        <v>1245</v>
      </c>
      <c r="D1306" s="223" t="s">
        <v>5492</v>
      </c>
      <c r="E1306" s="223" t="s">
        <v>5493</v>
      </c>
      <c r="F1306" s="223" t="s">
        <v>28</v>
      </c>
      <c r="G1306" s="223" t="s">
        <v>1047</v>
      </c>
      <c r="H1306" s="223" t="s">
        <v>5494</v>
      </c>
      <c r="I1306" s="223" t="s">
        <v>5495</v>
      </c>
      <c r="J1306" s="223" t="s">
        <v>5496</v>
      </c>
      <c r="K1306" s="223" t="s">
        <v>1217</v>
      </c>
      <c r="L1306" s="223" t="s">
        <v>264</v>
      </c>
      <c r="M1306" s="223" t="s">
        <v>5497</v>
      </c>
      <c r="N1306" s="270">
        <v>11111</v>
      </c>
      <c r="O1306" s="270">
        <v>3703</v>
      </c>
      <c r="P1306" s="226">
        <v>0</v>
      </c>
      <c r="Q1306" s="226">
        <v>30</v>
      </c>
      <c r="R1306" s="223"/>
    </row>
    <row r="1307" spans="1:18" s="277" customFormat="1" ht="30" customHeight="1" x14ac:dyDescent="0.3">
      <c r="A1307" s="164">
        <f t="shared" si="23"/>
        <v>1302</v>
      </c>
      <c r="B1307" s="224" t="s">
        <v>5322</v>
      </c>
      <c r="C1307" s="224" t="s">
        <v>1245</v>
      </c>
      <c r="D1307" s="223" t="s">
        <v>5492</v>
      </c>
      <c r="E1307" s="223" t="s">
        <v>5493</v>
      </c>
      <c r="F1307" s="223" t="s">
        <v>28</v>
      </c>
      <c r="G1307" s="223" t="s">
        <v>1047</v>
      </c>
      <c r="H1307" s="223" t="s">
        <v>5498</v>
      </c>
      <c r="I1307" s="223" t="s">
        <v>5499</v>
      </c>
      <c r="J1307" s="224" t="s">
        <v>5500</v>
      </c>
      <c r="K1307" s="223" t="s">
        <v>1479</v>
      </c>
      <c r="L1307" s="223" t="s">
        <v>264</v>
      </c>
      <c r="M1307" s="223" t="s">
        <v>5501</v>
      </c>
      <c r="N1307" s="270">
        <v>3325</v>
      </c>
      <c r="O1307" s="270">
        <v>1662</v>
      </c>
      <c r="P1307" s="226">
        <v>0</v>
      </c>
      <c r="Q1307" s="226">
        <v>30</v>
      </c>
      <c r="R1307" s="223"/>
    </row>
    <row r="1308" spans="1:18" s="277" customFormat="1" ht="30" customHeight="1" x14ac:dyDescent="0.3">
      <c r="A1308" s="164">
        <f t="shared" si="23"/>
        <v>1303</v>
      </c>
      <c r="B1308" s="224" t="s">
        <v>5322</v>
      </c>
      <c r="C1308" s="224" t="s">
        <v>1245</v>
      </c>
      <c r="D1308" s="223" t="s">
        <v>5484</v>
      </c>
      <c r="E1308" s="223" t="s">
        <v>5485</v>
      </c>
      <c r="F1308" s="223" t="s">
        <v>28</v>
      </c>
      <c r="G1308" s="223" t="s">
        <v>1047</v>
      </c>
      <c r="H1308" s="223" t="s">
        <v>5502</v>
      </c>
      <c r="I1308" s="223" t="s">
        <v>5503</v>
      </c>
      <c r="J1308" s="223" t="s">
        <v>5504</v>
      </c>
      <c r="K1308" s="220" t="s">
        <v>73</v>
      </c>
      <c r="L1308" s="220" t="s">
        <v>73</v>
      </c>
      <c r="M1308" s="223" t="s">
        <v>5497</v>
      </c>
      <c r="N1308" s="270">
        <v>6600</v>
      </c>
      <c r="O1308" s="270">
        <v>2200</v>
      </c>
      <c r="P1308" s="226">
        <v>0</v>
      </c>
      <c r="Q1308" s="226">
        <v>30</v>
      </c>
      <c r="R1308" s="223"/>
    </row>
    <row r="1309" spans="1:18" s="277" customFormat="1" ht="30" customHeight="1" x14ac:dyDescent="0.3">
      <c r="A1309" s="164">
        <f t="shared" si="23"/>
        <v>1304</v>
      </c>
      <c r="B1309" s="224" t="s">
        <v>5322</v>
      </c>
      <c r="C1309" s="224" t="s">
        <v>1245</v>
      </c>
      <c r="D1309" s="223" t="s">
        <v>5484</v>
      </c>
      <c r="E1309" s="223" t="s">
        <v>5485</v>
      </c>
      <c r="F1309" s="223" t="s">
        <v>28</v>
      </c>
      <c r="G1309" s="223" t="s">
        <v>1047</v>
      </c>
      <c r="H1309" s="223" t="s">
        <v>5505</v>
      </c>
      <c r="I1309" s="223" t="s">
        <v>5506</v>
      </c>
      <c r="J1309" s="223" t="s">
        <v>5507</v>
      </c>
      <c r="K1309" s="223" t="s">
        <v>264</v>
      </c>
      <c r="L1309" s="220" t="s">
        <v>73</v>
      </c>
      <c r="M1309" s="223" t="s">
        <v>5497</v>
      </c>
      <c r="N1309" s="270">
        <v>14260</v>
      </c>
      <c r="O1309" s="270">
        <v>4753</v>
      </c>
      <c r="P1309" s="226">
        <v>0</v>
      </c>
      <c r="Q1309" s="226">
        <v>30</v>
      </c>
      <c r="R1309" s="223"/>
    </row>
    <row r="1310" spans="1:18" s="277" customFormat="1" ht="30" customHeight="1" x14ac:dyDescent="0.3">
      <c r="A1310" s="164">
        <f t="shared" si="23"/>
        <v>1305</v>
      </c>
      <c r="B1310" s="224" t="s">
        <v>5322</v>
      </c>
      <c r="C1310" s="224" t="s">
        <v>1245</v>
      </c>
      <c r="D1310" s="223" t="s">
        <v>5484</v>
      </c>
      <c r="E1310" s="223" t="s">
        <v>5485</v>
      </c>
      <c r="F1310" s="223" t="s">
        <v>28</v>
      </c>
      <c r="G1310" s="223" t="s">
        <v>1047</v>
      </c>
      <c r="H1310" s="223" t="s">
        <v>5508</v>
      </c>
      <c r="I1310" s="223" t="s">
        <v>5509</v>
      </c>
      <c r="J1310" s="224" t="s">
        <v>5510</v>
      </c>
      <c r="K1310" s="223" t="s">
        <v>264</v>
      </c>
      <c r="L1310" s="223" t="s">
        <v>264</v>
      </c>
      <c r="M1310" s="223" t="s">
        <v>5511</v>
      </c>
      <c r="N1310" s="270">
        <v>11174</v>
      </c>
      <c r="O1310" s="270">
        <v>3724</v>
      </c>
      <c r="P1310" s="226">
        <v>0</v>
      </c>
      <c r="Q1310" s="226">
        <v>30</v>
      </c>
      <c r="R1310" s="223"/>
    </row>
    <row r="1311" spans="1:18" s="277" customFormat="1" ht="30" customHeight="1" x14ac:dyDescent="0.3">
      <c r="A1311" s="164">
        <f t="shared" si="23"/>
        <v>1306</v>
      </c>
      <c r="B1311" s="224" t="s">
        <v>5322</v>
      </c>
      <c r="C1311" s="224" t="s">
        <v>1245</v>
      </c>
      <c r="D1311" s="223" t="s">
        <v>5486</v>
      </c>
      <c r="E1311" s="223" t="s">
        <v>5487</v>
      </c>
      <c r="F1311" s="223" t="s">
        <v>28</v>
      </c>
      <c r="G1311" s="223" t="s">
        <v>1047</v>
      </c>
      <c r="H1311" s="223" t="s">
        <v>5512</v>
      </c>
      <c r="I1311" s="223" t="s">
        <v>5513</v>
      </c>
      <c r="J1311" s="223" t="s">
        <v>5514</v>
      </c>
      <c r="K1311" s="223" t="s">
        <v>73</v>
      </c>
      <c r="L1311" s="220" t="s">
        <v>73</v>
      </c>
      <c r="M1311" s="223" t="s">
        <v>5497</v>
      </c>
      <c r="N1311" s="270">
        <v>5327</v>
      </c>
      <c r="O1311" s="270">
        <v>1775</v>
      </c>
      <c r="P1311" s="226">
        <v>0</v>
      </c>
      <c r="Q1311" s="226">
        <v>30</v>
      </c>
      <c r="R1311" s="223"/>
    </row>
    <row r="1312" spans="1:18" s="231" customFormat="1" ht="30" customHeight="1" x14ac:dyDescent="0.3">
      <c r="A1312" s="164">
        <f t="shared" si="23"/>
        <v>1307</v>
      </c>
      <c r="B1312" s="224" t="s">
        <v>5322</v>
      </c>
      <c r="C1312" s="220" t="s">
        <v>3708</v>
      </c>
      <c r="D1312" s="220" t="s">
        <v>5515</v>
      </c>
      <c r="E1312" s="220" t="s">
        <v>5516</v>
      </c>
      <c r="F1312" s="220" t="s">
        <v>37</v>
      </c>
      <c r="G1312" s="220" t="s">
        <v>5517</v>
      </c>
      <c r="H1312" s="220" t="s">
        <v>5518</v>
      </c>
      <c r="I1312" s="220" t="s">
        <v>5519</v>
      </c>
      <c r="J1312" s="221" t="s">
        <v>5520</v>
      </c>
      <c r="K1312" s="221" t="s">
        <v>1217</v>
      </c>
      <c r="L1312" s="220" t="s">
        <v>352</v>
      </c>
      <c r="M1312" s="220" t="s">
        <v>5471</v>
      </c>
      <c r="N1312" s="274">
        <v>22790</v>
      </c>
      <c r="O1312" s="274">
        <v>8000</v>
      </c>
      <c r="P1312" s="222"/>
      <c r="Q1312" s="222"/>
      <c r="R1312" s="220"/>
    </row>
    <row r="1313" spans="1:18" s="231" customFormat="1" ht="30" customHeight="1" x14ac:dyDescent="0.3">
      <c r="A1313" s="164">
        <f t="shared" si="23"/>
        <v>1308</v>
      </c>
      <c r="B1313" s="224" t="s">
        <v>5322</v>
      </c>
      <c r="C1313" s="220" t="s">
        <v>5521</v>
      </c>
      <c r="D1313" s="220" t="s">
        <v>5522</v>
      </c>
      <c r="E1313" s="220" t="s">
        <v>5523</v>
      </c>
      <c r="F1313" s="220" t="s">
        <v>28</v>
      </c>
      <c r="G1313" s="220" t="s">
        <v>260</v>
      </c>
      <c r="H1313" s="220" t="s">
        <v>5524</v>
      </c>
      <c r="I1313" s="232" t="s">
        <v>5525</v>
      </c>
      <c r="J1313" s="221" t="s">
        <v>5526</v>
      </c>
      <c r="K1313" s="221" t="s">
        <v>90</v>
      </c>
      <c r="L1313" s="220"/>
      <c r="M1313" s="220"/>
      <c r="N1313" s="274">
        <v>2500</v>
      </c>
      <c r="O1313" s="274">
        <v>2500</v>
      </c>
      <c r="P1313" s="222"/>
      <c r="Q1313" s="222"/>
      <c r="R1313" s="220"/>
    </row>
    <row r="1314" spans="1:18" s="231" customFormat="1" ht="30" customHeight="1" x14ac:dyDescent="0.3">
      <c r="A1314" s="164">
        <f t="shared" si="23"/>
        <v>1309</v>
      </c>
      <c r="B1314" s="224" t="s">
        <v>5322</v>
      </c>
      <c r="C1314" s="220" t="s">
        <v>1126</v>
      </c>
      <c r="D1314" s="220" t="s">
        <v>5527</v>
      </c>
      <c r="E1314" s="220" t="s">
        <v>5528</v>
      </c>
      <c r="F1314" s="220" t="s">
        <v>28</v>
      </c>
      <c r="G1314" s="220" t="s">
        <v>661</v>
      </c>
      <c r="H1314" s="221" t="s">
        <v>5529</v>
      </c>
      <c r="I1314" s="220" t="s">
        <v>5530</v>
      </c>
      <c r="J1314" s="221" t="s">
        <v>5531</v>
      </c>
      <c r="K1314" s="221" t="s">
        <v>264</v>
      </c>
      <c r="L1314" s="220" t="s">
        <v>264</v>
      </c>
      <c r="M1314" s="220"/>
      <c r="N1314" s="274">
        <v>876</v>
      </c>
      <c r="O1314" s="274">
        <v>876</v>
      </c>
      <c r="P1314" s="222"/>
      <c r="Q1314" s="222"/>
      <c r="R1314" s="220"/>
    </row>
    <row r="1315" spans="1:18" s="231" customFormat="1" ht="30" customHeight="1" x14ac:dyDescent="0.3">
      <c r="A1315" s="164">
        <f t="shared" si="23"/>
        <v>1310</v>
      </c>
      <c r="B1315" s="224" t="s">
        <v>5322</v>
      </c>
      <c r="C1315" s="223" t="s">
        <v>1126</v>
      </c>
      <c r="D1315" s="223" t="s">
        <v>5527</v>
      </c>
      <c r="E1315" s="223" t="s">
        <v>5528</v>
      </c>
      <c r="F1315" s="223" t="s">
        <v>28</v>
      </c>
      <c r="G1315" s="223" t="s">
        <v>661</v>
      </c>
      <c r="H1315" s="224" t="s">
        <v>5532</v>
      </c>
      <c r="I1315" s="220" t="s">
        <v>5533</v>
      </c>
      <c r="J1315" s="221" t="s">
        <v>5531</v>
      </c>
      <c r="K1315" s="221" t="s">
        <v>264</v>
      </c>
      <c r="L1315" s="220" t="s">
        <v>264</v>
      </c>
      <c r="M1315" s="223"/>
      <c r="N1315" s="270">
        <v>808</v>
      </c>
      <c r="O1315" s="270">
        <v>808</v>
      </c>
      <c r="P1315" s="226"/>
      <c r="Q1315" s="226"/>
      <c r="R1315" s="223"/>
    </row>
    <row r="1316" spans="1:18" s="231" customFormat="1" ht="30" customHeight="1" x14ac:dyDescent="0.3">
      <c r="A1316" s="164">
        <f t="shared" si="23"/>
        <v>1311</v>
      </c>
      <c r="B1316" s="224" t="s">
        <v>5322</v>
      </c>
      <c r="C1316" s="223" t="s">
        <v>1126</v>
      </c>
      <c r="D1316" s="223" t="s">
        <v>5527</v>
      </c>
      <c r="E1316" s="223" t="s">
        <v>5534</v>
      </c>
      <c r="F1316" s="223" t="s">
        <v>28</v>
      </c>
      <c r="G1316" s="223" t="s">
        <v>661</v>
      </c>
      <c r="H1316" s="224" t="s">
        <v>5535</v>
      </c>
      <c r="I1316" s="228" t="s">
        <v>5536</v>
      </c>
      <c r="J1316" s="224" t="s">
        <v>5537</v>
      </c>
      <c r="K1316" s="221" t="s">
        <v>73</v>
      </c>
      <c r="L1316" s="220" t="s">
        <v>73</v>
      </c>
      <c r="M1316" s="223"/>
      <c r="N1316" s="270">
        <v>3000</v>
      </c>
      <c r="O1316" s="270">
        <v>2000</v>
      </c>
      <c r="P1316" s="226"/>
      <c r="Q1316" s="226"/>
      <c r="R1316" s="228"/>
    </row>
    <row r="1317" spans="1:18" s="277" customFormat="1" ht="30" customHeight="1" x14ac:dyDescent="0.3">
      <c r="A1317" s="164">
        <f t="shared" si="23"/>
        <v>1312</v>
      </c>
      <c r="B1317" s="224" t="s">
        <v>5322</v>
      </c>
      <c r="C1317" s="223" t="s">
        <v>1000</v>
      </c>
      <c r="D1317" s="223" t="s">
        <v>5538</v>
      </c>
      <c r="E1317" s="223" t="s">
        <v>5539</v>
      </c>
      <c r="F1317" s="223" t="s">
        <v>28</v>
      </c>
      <c r="G1317" s="223" t="s">
        <v>260</v>
      </c>
      <c r="H1317" s="223" t="s">
        <v>5540</v>
      </c>
      <c r="I1317" s="223" t="s">
        <v>5541</v>
      </c>
      <c r="J1317" s="223" t="s">
        <v>5542</v>
      </c>
      <c r="K1317" s="223" t="s">
        <v>1217</v>
      </c>
      <c r="L1317" s="223"/>
      <c r="M1317" s="223"/>
      <c r="N1317" s="270">
        <v>209</v>
      </c>
      <c r="O1317" s="270">
        <v>209</v>
      </c>
      <c r="P1317" s="226"/>
      <c r="Q1317" s="226"/>
      <c r="R1317" s="223"/>
    </row>
  </sheetData>
  <autoFilter ref="A4:S1317" xr:uid="{9395FF2F-CA71-4453-931C-4918BC65756A}"/>
  <mergeCells count="17">
    <mergeCell ref="K3:K4"/>
    <mergeCell ref="L3:M3"/>
    <mergeCell ref="N3:O3"/>
    <mergeCell ref="P3:Q3"/>
    <mergeCell ref="A1:R1"/>
    <mergeCell ref="Q2:R2"/>
    <mergeCell ref="A3:A4"/>
    <mergeCell ref="B3:B4"/>
    <mergeCell ref="C3:C4"/>
    <mergeCell ref="D3:D4"/>
    <mergeCell ref="E3:E4"/>
    <mergeCell ref="F3:F4"/>
    <mergeCell ref="G3:G4"/>
    <mergeCell ref="H3:H4"/>
    <mergeCell ref="R3:R4"/>
    <mergeCell ref="I3:I4"/>
    <mergeCell ref="J3:J4"/>
  </mergeCells>
  <phoneticPr fontId="2" type="noConversion"/>
  <dataValidations count="2">
    <dataValidation type="list" allowBlank="1" showInputMessage="1" showErrorMessage="1" sqref="F1287:F1317" xr:uid="{9E6E2B4F-2323-40AC-BED0-4A0C59F4E634}">
      <formula1>"신규,계속"</formula1>
    </dataValidation>
    <dataValidation type="list" allowBlank="1" showInputMessage="1" showErrorMessage="1" sqref="G1287:G1317" xr:uid="{C68E38CB-D690-4428-BB47-FC69DEC924CD}">
      <formula1>"도로, 하천, 재해예방, 수리시설, 상하수도, 산업단지, 공동주택, 건축물, 산림, 공원, 항만시설, 체육시설, 관광시설, 기타"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9C6C9-1530-431B-807F-51C47B28ADBA}">
  <dimension ref="A1:T510"/>
  <sheetViews>
    <sheetView tabSelected="1" workbookViewId="0">
      <selection activeCell="B6" sqref="B6"/>
    </sheetView>
  </sheetViews>
  <sheetFormatPr defaultRowHeight="16.5" x14ac:dyDescent="0.3"/>
  <cols>
    <col min="2" max="2" width="20.875" customWidth="1"/>
    <col min="3" max="3" width="19.625" customWidth="1"/>
    <col min="4" max="4" width="10" customWidth="1"/>
    <col min="5" max="5" width="15" customWidth="1"/>
    <col min="7" max="7" width="10.5" customWidth="1"/>
    <col min="8" max="8" width="36.125" customWidth="1"/>
    <col min="9" max="9" width="29.25" customWidth="1"/>
    <col min="10" max="10" width="23.125" customWidth="1"/>
    <col min="11" max="11" width="13.125" customWidth="1"/>
    <col min="12" max="13" width="12.625" customWidth="1"/>
    <col min="14" max="14" width="13.375" style="134" customWidth="1"/>
    <col min="15" max="15" width="12.5" style="134" customWidth="1"/>
  </cols>
  <sheetData>
    <row r="1" spans="1:18" s="2" customFormat="1" ht="36" customHeight="1" x14ac:dyDescent="0.3">
      <c r="A1" s="308" t="s">
        <v>7030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</row>
    <row r="2" spans="1:18" ht="24.95" customHeight="1" x14ac:dyDescent="0.3">
      <c r="A2" s="3"/>
      <c r="B2" s="3"/>
      <c r="C2" s="4"/>
      <c r="D2" s="3"/>
      <c r="E2" s="3"/>
      <c r="F2" s="3"/>
      <c r="G2" s="4"/>
      <c r="H2" s="4"/>
      <c r="I2" s="4"/>
      <c r="J2" s="4"/>
      <c r="K2" s="3"/>
      <c r="L2" s="3"/>
      <c r="M2" s="3"/>
      <c r="N2" s="133"/>
      <c r="O2" s="133"/>
      <c r="P2" s="5"/>
      <c r="Q2" s="309" t="s">
        <v>1</v>
      </c>
      <c r="R2" s="309"/>
    </row>
    <row r="3" spans="1:18" ht="30" customHeight="1" x14ac:dyDescent="0.3">
      <c r="A3" s="310" t="s">
        <v>2</v>
      </c>
      <c r="B3" s="310" t="s">
        <v>3</v>
      </c>
      <c r="C3" s="312" t="s">
        <v>4</v>
      </c>
      <c r="D3" s="314" t="s">
        <v>5</v>
      </c>
      <c r="E3" s="314" t="s">
        <v>6</v>
      </c>
      <c r="F3" s="314" t="s">
        <v>7</v>
      </c>
      <c r="G3" s="312" t="s">
        <v>8</v>
      </c>
      <c r="H3" s="316" t="s">
        <v>9</v>
      </c>
      <c r="I3" s="312" t="s">
        <v>10</v>
      </c>
      <c r="J3" s="312" t="s">
        <v>11</v>
      </c>
      <c r="K3" s="314" t="s">
        <v>12</v>
      </c>
      <c r="L3" s="306" t="s">
        <v>13</v>
      </c>
      <c r="M3" s="307"/>
      <c r="N3" s="306" t="s">
        <v>14</v>
      </c>
      <c r="O3" s="307"/>
      <c r="P3" s="306" t="s">
        <v>15</v>
      </c>
      <c r="Q3" s="307"/>
      <c r="R3" s="302" t="s">
        <v>16</v>
      </c>
    </row>
    <row r="4" spans="1:18" ht="30" customHeight="1" thickBot="1" x14ac:dyDescent="0.35">
      <c r="A4" s="311"/>
      <c r="B4" s="311"/>
      <c r="C4" s="313"/>
      <c r="D4" s="315"/>
      <c r="E4" s="315"/>
      <c r="F4" s="311"/>
      <c r="G4" s="313"/>
      <c r="H4" s="313"/>
      <c r="I4" s="313"/>
      <c r="J4" s="313"/>
      <c r="K4" s="315"/>
      <c r="L4" s="6" t="s">
        <v>17</v>
      </c>
      <c r="M4" s="7" t="s">
        <v>18</v>
      </c>
      <c r="N4" s="8" t="s">
        <v>19</v>
      </c>
      <c r="O4" s="8" t="s">
        <v>20</v>
      </c>
      <c r="P4" s="9" t="s">
        <v>21</v>
      </c>
      <c r="Q4" s="8" t="s">
        <v>22</v>
      </c>
      <c r="R4" s="303"/>
    </row>
    <row r="5" spans="1:18" s="1" customFormat="1" ht="30" customHeight="1" thickTop="1" x14ac:dyDescent="0.3">
      <c r="A5" s="10" t="s">
        <v>23</v>
      </c>
      <c r="B5" s="11">
        <f>COUNTA(B6:B688)</f>
        <v>505</v>
      </c>
      <c r="C5" s="12"/>
      <c r="D5" s="13"/>
      <c r="E5" s="13"/>
      <c r="F5" s="13"/>
      <c r="G5" s="12"/>
      <c r="H5" s="12"/>
      <c r="I5" s="12"/>
      <c r="J5" s="12"/>
      <c r="K5" s="14"/>
      <c r="L5" s="13"/>
      <c r="M5" s="13"/>
      <c r="N5" s="15">
        <f>SUM(N6:N688)</f>
        <v>2090317.3113699998</v>
      </c>
      <c r="O5" s="15">
        <f>SUM(O6:O688)</f>
        <v>679587.28200000001</v>
      </c>
      <c r="P5" s="15"/>
      <c r="Q5" s="15"/>
      <c r="R5" s="13"/>
    </row>
    <row r="6" spans="1:18" s="27" customFormat="1" ht="30" customHeight="1" x14ac:dyDescent="0.3">
      <c r="A6" s="21">
        <f>ROW()-5</f>
        <v>1</v>
      </c>
      <c r="B6" s="122" t="s">
        <v>5549</v>
      </c>
      <c r="C6" s="122" t="s">
        <v>5550</v>
      </c>
      <c r="D6" s="122" t="s">
        <v>5551</v>
      </c>
      <c r="E6" s="122" t="s">
        <v>5552</v>
      </c>
      <c r="F6" s="122" t="s">
        <v>28</v>
      </c>
      <c r="G6" s="122" t="s">
        <v>745</v>
      </c>
      <c r="H6" s="122" t="s">
        <v>5553</v>
      </c>
      <c r="I6" s="122" t="s">
        <v>5554</v>
      </c>
      <c r="J6" s="123" t="s">
        <v>5555</v>
      </c>
      <c r="K6" s="123" t="s">
        <v>5556</v>
      </c>
      <c r="L6" s="122" t="s">
        <v>219</v>
      </c>
      <c r="M6" s="122" t="s">
        <v>219</v>
      </c>
      <c r="N6" s="51">
        <v>102</v>
      </c>
      <c r="O6" s="51">
        <v>102</v>
      </c>
      <c r="P6" s="26" t="s">
        <v>74</v>
      </c>
      <c r="Q6" s="26" t="s">
        <v>74</v>
      </c>
      <c r="R6" s="21" t="s">
        <v>74</v>
      </c>
    </row>
    <row r="7" spans="1:18" s="29" customFormat="1" ht="30" customHeight="1" x14ac:dyDescent="0.3">
      <c r="A7" s="21">
        <f t="shared" ref="A7:A70" si="0">ROW()-5</f>
        <v>2</v>
      </c>
      <c r="B7" s="124" t="s">
        <v>5557</v>
      </c>
      <c r="C7" s="124" t="s">
        <v>5558</v>
      </c>
      <c r="D7" s="124" t="s">
        <v>5559</v>
      </c>
      <c r="E7" s="124" t="s">
        <v>5560</v>
      </c>
      <c r="F7" s="124" t="s">
        <v>28</v>
      </c>
      <c r="G7" s="124" t="s">
        <v>93</v>
      </c>
      <c r="H7" s="124" t="s">
        <v>5561</v>
      </c>
      <c r="I7" s="124" t="s">
        <v>5562</v>
      </c>
      <c r="J7" s="124" t="s">
        <v>5563</v>
      </c>
      <c r="K7" s="124" t="s">
        <v>264</v>
      </c>
      <c r="L7" s="124"/>
      <c r="M7" s="124"/>
      <c r="N7" s="53">
        <v>5000</v>
      </c>
      <c r="O7" s="53">
        <v>5000</v>
      </c>
      <c r="P7" s="28"/>
      <c r="Q7" s="28"/>
      <c r="R7" s="22"/>
    </row>
    <row r="8" spans="1:18" s="29" customFormat="1" ht="30" customHeight="1" x14ac:dyDescent="0.3">
      <c r="A8" s="21">
        <f t="shared" si="0"/>
        <v>3</v>
      </c>
      <c r="B8" s="124" t="s">
        <v>5557</v>
      </c>
      <c r="C8" s="124" t="s">
        <v>5558</v>
      </c>
      <c r="D8" s="124" t="s">
        <v>5559</v>
      </c>
      <c r="E8" s="124" t="s">
        <v>5560</v>
      </c>
      <c r="F8" s="124" t="s">
        <v>28</v>
      </c>
      <c r="G8" s="124" t="s">
        <v>93</v>
      </c>
      <c r="H8" s="124" t="s">
        <v>5564</v>
      </c>
      <c r="I8" s="124" t="s">
        <v>5565</v>
      </c>
      <c r="J8" s="124" t="s">
        <v>5563</v>
      </c>
      <c r="K8" s="124" t="s">
        <v>264</v>
      </c>
      <c r="L8" s="124"/>
      <c r="M8" s="124"/>
      <c r="N8" s="53">
        <v>4000</v>
      </c>
      <c r="O8" s="53">
        <v>4000</v>
      </c>
      <c r="P8" s="28"/>
      <c r="Q8" s="28"/>
      <c r="R8" s="22"/>
    </row>
    <row r="9" spans="1:18" s="29" customFormat="1" ht="30" customHeight="1" x14ac:dyDescent="0.3">
      <c r="A9" s="21">
        <f t="shared" si="0"/>
        <v>4</v>
      </c>
      <c r="B9" s="124" t="s">
        <v>5557</v>
      </c>
      <c r="C9" s="124" t="s">
        <v>5558</v>
      </c>
      <c r="D9" s="124" t="s">
        <v>5566</v>
      </c>
      <c r="E9" s="124" t="s">
        <v>5567</v>
      </c>
      <c r="F9" s="124" t="s">
        <v>28</v>
      </c>
      <c r="G9" s="124" t="s">
        <v>93</v>
      </c>
      <c r="H9" s="124" t="s">
        <v>5568</v>
      </c>
      <c r="I9" s="124" t="s">
        <v>5569</v>
      </c>
      <c r="J9" s="124" t="s">
        <v>5563</v>
      </c>
      <c r="K9" s="124" t="s">
        <v>335</v>
      </c>
      <c r="L9" s="124"/>
      <c r="M9" s="124"/>
      <c r="N9" s="53">
        <v>806</v>
      </c>
      <c r="O9" s="53">
        <v>806</v>
      </c>
      <c r="P9" s="28"/>
      <c r="Q9" s="28"/>
      <c r="R9" s="22"/>
    </row>
    <row r="10" spans="1:18" s="29" customFormat="1" ht="30" customHeight="1" x14ac:dyDescent="0.3">
      <c r="A10" s="21">
        <f t="shared" si="0"/>
        <v>5</v>
      </c>
      <c r="B10" s="122" t="s">
        <v>5557</v>
      </c>
      <c r="C10" s="122" t="s">
        <v>5570</v>
      </c>
      <c r="D10" s="122" t="s">
        <v>5571</v>
      </c>
      <c r="E10" s="122" t="s">
        <v>5572</v>
      </c>
      <c r="F10" s="122" t="s">
        <v>37</v>
      </c>
      <c r="G10" s="122" t="s">
        <v>93</v>
      </c>
      <c r="H10" s="122" t="s">
        <v>5573</v>
      </c>
      <c r="I10" s="122" t="s">
        <v>5574</v>
      </c>
      <c r="J10" s="123" t="s">
        <v>5575</v>
      </c>
      <c r="K10" s="123" t="s">
        <v>1217</v>
      </c>
      <c r="L10" s="122" t="s">
        <v>5576</v>
      </c>
      <c r="M10" s="122" t="s">
        <v>5577</v>
      </c>
      <c r="N10" s="51">
        <v>63024</v>
      </c>
      <c r="O10" s="51">
        <v>7271</v>
      </c>
      <c r="P10" s="30">
        <v>1.76</v>
      </c>
      <c r="Q10" s="30">
        <v>15.46</v>
      </c>
      <c r="R10" s="21"/>
    </row>
    <row r="11" spans="1:18" s="27" customFormat="1" ht="33" x14ac:dyDescent="0.3">
      <c r="A11" s="21">
        <f t="shared" si="0"/>
        <v>6</v>
      </c>
      <c r="B11" s="122" t="s">
        <v>5557</v>
      </c>
      <c r="C11" s="124" t="s">
        <v>5578</v>
      </c>
      <c r="D11" s="124" t="s">
        <v>5571</v>
      </c>
      <c r="E11" s="124" t="s">
        <v>5579</v>
      </c>
      <c r="F11" s="124" t="s">
        <v>196</v>
      </c>
      <c r="G11" s="124" t="s">
        <v>93</v>
      </c>
      <c r="H11" s="124" t="s">
        <v>5580</v>
      </c>
      <c r="I11" s="122" t="s">
        <v>5581</v>
      </c>
      <c r="J11" s="125" t="s">
        <v>5582</v>
      </c>
      <c r="K11" s="125" t="s">
        <v>288</v>
      </c>
      <c r="L11" s="124" t="s">
        <v>5583</v>
      </c>
      <c r="M11" s="124" t="s">
        <v>202</v>
      </c>
      <c r="N11" s="53">
        <v>35043</v>
      </c>
      <c r="O11" s="53">
        <v>8855</v>
      </c>
      <c r="P11" s="30">
        <v>70.099999999999994</v>
      </c>
      <c r="Q11" s="30">
        <v>100</v>
      </c>
      <c r="R11" s="22"/>
    </row>
    <row r="12" spans="1:18" s="27" customFormat="1" ht="27" customHeight="1" x14ac:dyDescent="0.3">
      <c r="A12" s="21">
        <f t="shared" si="0"/>
        <v>7</v>
      </c>
      <c r="B12" s="122" t="s">
        <v>5557</v>
      </c>
      <c r="C12" s="122" t="s">
        <v>5584</v>
      </c>
      <c r="D12" s="122" t="s">
        <v>5585</v>
      </c>
      <c r="E12" s="126" t="s">
        <v>5586</v>
      </c>
      <c r="F12" s="122" t="s">
        <v>196</v>
      </c>
      <c r="G12" s="122" t="s">
        <v>197</v>
      </c>
      <c r="H12" s="126" t="s">
        <v>5587</v>
      </c>
      <c r="I12" s="127" t="s">
        <v>5588</v>
      </c>
      <c r="J12" s="123" t="s">
        <v>5589</v>
      </c>
      <c r="K12" s="123" t="s">
        <v>288</v>
      </c>
      <c r="L12" s="127" t="s">
        <v>5590</v>
      </c>
      <c r="M12" s="127" t="s">
        <v>202</v>
      </c>
      <c r="N12" s="51">
        <v>157487</v>
      </c>
      <c r="O12" s="51">
        <v>21000</v>
      </c>
      <c r="P12" s="26">
        <v>69.5</v>
      </c>
      <c r="Q12" s="26">
        <v>89.09</v>
      </c>
      <c r="R12" s="21"/>
    </row>
    <row r="13" spans="1:18" s="27" customFormat="1" ht="27" customHeight="1" x14ac:dyDescent="0.3">
      <c r="A13" s="21">
        <f t="shared" si="0"/>
        <v>8</v>
      </c>
      <c r="B13" s="122" t="s">
        <v>5557</v>
      </c>
      <c r="C13" s="124" t="s">
        <v>5584</v>
      </c>
      <c r="D13" s="124" t="s">
        <v>5591</v>
      </c>
      <c r="E13" s="126" t="s">
        <v>7023</v>
      </c>
      <c r="F13" s="124" t="s">
        <v>196</v>
      </c>
      <c r="G13" s="124" t="s">
        <v>197</v>
      </c>
      <c r="H13" s="126" t="s">
        <v>5592</v>
      </c>
      <c r="I13" s="127" t="s">
        <v>5593</v>
      </c>
      <c r="J13" s="123" t="s">
        <v>5594</v>
      </c>
      <c r="K13" s="123" t="s">
        <v>288</v>
      </c>
      <c r="L13" s="127" t="s">
        <v>5595</v>
      </c>
      <c r="M13" s="127" t="s">
        <v>5596</v>
      </c>
      <c r="N13" s="53">
        <v>47853</v>
      </c>
      <c r="O13" s="53">
        <v>12600</v>
      </c>
      <c r="P13" s="30">
        <v>56.6</v>
      </c>
      <c r="Q13" s="30">
        <v>83.7</v>
      </c>
      <c r="R13" s="22"/>
    </row>
    <row r="14" spans="1:18" s="27" customFormat="1" ht="27" customHeight="1" x14ac:dyDescent="0.3">
      <c r="A14" s="21">
        <f t="shared" si="0"/>
        <v>9</v>
      </c>
      <c r="B14" s="122" t="s">
        <v>5557</v>
      </c>
      <c r="C14" s="122" t="s">
        <v>5584</v>
      </c>
      <c r="D14" s="122" t="s">
        <v>5597</v>
      </c>
      <c r="E14" s="127" t="s">
        <v>5598</v>
      </c>
      <c r="F14" s="122" t="s">
        <v>196</v>
      </c>
      <c r="G14" s="122" t="s">
        <v>197</v>
      </c>
      <c r="H14" s="126" t="s">
        <v>5599</v>
      </c>
      <c r="I14" s="127" t="s">
        <v>5600</v>
      </c>
      <c r="J14" s="123" t="s">
        <v>5601</v>
      </c>
      <c r="K14" s="123" t="s">
        <v>1217</v>
      </c>
      <c r="L14" s="127" t="s">
        <v>5602</v>
      </c>
      <c r="M14" s="127" t="s">
        <v>5603</v>
      </c>
      <c r="N14" s="51">
        <v>41745</v>
      </c>
      <c r="O14" s="51">
        <v>7000</v>
      </c>
      <c r="P14" s="34">
        <v>63.8</v>
      </c>
      <c r="Q14" s="30">
        <v>82.6</v>
      </c>
      <c r="R14" s="21"/>
    </row>
    <row r="15" spans="1:18" s="27" customFormat="1" ht="27" customHeight="1" x14ac:dyDescent="0.3">
      <c r="A15" s="21">
        <f t="shared" si="0"/>
        <v>10</v>
      </c>
      <c r="B15" s="122" t="s">
        <v>5557</v>
      </c>
      <c r="C15" s="126" t="s">
        <v>5584</v>
      </c>
      <c r="D15" s="126" t="s">
        <v>5604</v>
      </c>
      <c r="E15" s="126" t="s">
        <v>5605</v>
      </c>
      <c r="F15" s="126" t="s">
        <v>196</v>
      </c>
      <c r="G15" s="126" t="s">
        <v>197</v>
      </c>
      <c r="H15" s="126" t="s">
        <v>5606</v>
      </c>
      <c r="I15" s="127" t="s">
        <v>5607</v>
      </c>
      <c r="J15" s="128" t="s">
        <v>5608</v>
      </c>
      <c r="K15" s="125" t="s">
        <v>288</v>
      </c>
      <c r="L15" s="127" t="s">
        <v>5609</v>
      </c>
      <c r="M15" s="127" t="s">
        <v>5610</v>
      </c>
      <c r="N15" s="51">
        <v>148906.61278</v>
      </c>
      <c r="O15" s="51">
        <v>27936.491999999998</v>
      </c>
      <c r="P15" s="34">
        <v>56.86</v>
      </c>
      <c r="Q15" s="30">
        <v>79.5</v>
      </c>
      <c r="R15" s="21"/>
    </row>
    <row r="16" spans="1:18" s="27" customFormat="1" ht="27" customHeight="1" x14ac:dyDescent="0.3">
      <c r="A16" s="21">
        <f t="shared" si="0"/>
        <v>11</v>
      </c>
      <c r="B16" s="122" t="s">
        <v>5557</v>
      </c>
      <c r="C16" s="126" t="s">
        <v>5584</v>
      </c>
      <c r="D16" s="126" t="s">
        <v>5604</v>
      </c>
      <c r="E16" s="126" t="s">
        <v>5605</v>
      </c>
      <c r="F16" s="126" t="s">
        <v>196</v>
      </c>
      <c r="G16" s="126" t="s">
        <v>197</v>
      </c>
      <c r="H16" s="126" t="s">
        <v>5611</v>
      </c>
      <c r="I16" s="127" t="s">
        <v>5607</v>
      </c>
      <c r="J16" s="128" t="s">
        <v>5612</v>
      </c>
      <c r="K16" s="125" t="s">
        <v>1267</v>
      </c>
      <c r="L16" s="127" t="s">
        <v>5613</v>
      </c>
      <c r="M16" s="127" t="s">
        <v>5614</v>
      </c>
      <c r="N16" s="51">
        <v>3321.4735900000001</v>
      </c>
      <c r="O16" s="51">
        <v>500</v>
      </c>
      <c r="P16" s="34">
        <v>0.3</v>
      </c>
      <c r="Q16" s="30">
        <v>21.97</v>
      </c>
      <c r="R16" s="22"/>
    </row>
    <row r="17" spans="1:18" s="27" customFormat="1" ht="27" customHeight="1" x14ac:dyDescent="0.3">
      <c r="A17" s="21">
        <f t="shared" si="0"/>
        <v>12</v>
      </c>
      <c r="B17" s="122" t="s">
        <v>5557</v>
      </c>
      <c r="C17" s="124" t="s">
        <v>5584</v>
      </c>
      <c r="D17" s="124" t="s">
        <v>5615</v>
      </c>
      <c r="E17" s="126" t="s">
        <v>7024</v>
      </c>
      <c r="F17" s="124" t="s">
        <v>196</v>
      </c>
      <c r="G17" s="124" t="s">
        <v>197</v>
      </c>
      <c r="H17" s="126" t="s">
        <v>5616</v>
      </c>
      <c r="I17" s="127" t="s">
        <v>5617</v>
      </c>
      <c r="J17" s="129" t="s">
        <v>5618</v>
      </c>
      <c r="K17" s="124" t="s">
        <v>288</v>
      </c>
      <c r="L17" s="127" t="s">
        <v>5619</v>
      </c>
      <c r="M17" s="127" t="s">
        <v>2721</v>
      </c>
      <c r="N17" s="51">
        <v>63443</v>
      </c>
      <c r="O17" s="53">
        <v>10995</v>
      </c>
      <c r="P17" s="28">
        <v>83</v>
      </c>
      <c r="Q17" s="28">
        <v>100</v>
      </c>
      <c r="R17" s="22"/>
    </row>
    <row r="18" spans="1:18" s="27" customFormat="1" ht="27" customHeight="1" x14ac:dyDescent="0.3">
      <c r="A18" s="21">
        <f t="shared" si="0"/>
        <v>13</v>
      </c>
      <c r="B18" s="122" t="s">
        <v>5557</v>
      </c>
      <c r="C18" s="124" t="s">
        <v>5584</v>
      </c>
      <c r="D18" s="124" t="s">
        <v>5620</v>
      </c>
      <c r="E18" s="126" t="s">
        <v>5621</v>
      </c>
      <c r="F18" s="124" t="s">
        <v>28</v>
      </c>
      <c r="G18" s="124" t="s">
        <v>197</v>
      </c>
      <c r="H18" s="126" t="s">
        <v>5622</v>
      </c>
      <c r="I18" s="127" t="s">
        <v>5623</v>
      </c>
      <c r="J18" s="123" t="s">
        <v>5624</v>
      </c>
      <c r="K18" s="123" t="s">
        <v>264</v>
      </c>
      <c r="L18" s="127"/>
      <c r="M18" s="127"/>
      <c r="N18" s="53">
        <v>24550</v>
      </c>
      <c r="O18" s="53">
        <v>2132</v>
      </c>
      <c r="P18" s="30" t="s">
        <v>74</v>
      </c>
      <c r="Q18" s="30" t="s">
        <v>74</v>
      </c>
      <c r="R18" s="22"/>
    </row>
    <row r="19" spans="1:18" s="27" customFormat="1" ht="27" customHeight="1" x14ac:dyDescent="0.3">
      <c r="A19" s="21">
        <f t="shared" si="0"/>
        <v>14</v>
      </c>
      <c r="B19" s="122" t="s">
        <v>5557</v>
      </c>
      <c r="C19" s="124" t="s">
        <v>5584</v>
      </c>
      <c r="D19" s="124" t="s">
        <v>5625</v>
      </c>
      <c r="E19" s="126" t="s">
        <v>5626</v>
      </c>
      <c r="F19" s="124" t="s">
        <v>28</v>
      </c>
      <c r="G19" s="124" t="s">
        <v>197</v>
      </c>
      <c r="H19" s="126" t="s">
        <v>5627</v>
      </c>
      <c r="I19" s="127" t="s">
        <v>5628</v>
      </c>
      <c r="J19" s="123" t="s">
        <v>5629</v>
      </c>
      <c r="K19" s="123" t="s">
        <v>73</v>
      </c>
      <c r="L19" s="127"/>
      <c r="M19" s="127"/>
      <c r="N19" s="53">
        <v>62680</v>
      </c>
      <c r="O19" s="53">
        <v>200</v>
      </c>
      <c r="P19" s="30" t="s">
        <v>74</v>
      </c>
      <c r="Q19" s="30" t="s">
        <v>74</v>
      </c>
      <c r="R19" s="22"/>
    </row>
    <row r="20" spans="1:18" s="27" customFormat="1" ht="27" customHeight="1" x14ac:dyDescent="0.3">
      <c r="A20" s="21">
        <f t="shared" si="0"/>
        <v>15</v>
      </c>
      <c r="B20" s="122" t="s">
        <v>5557</v>
      </c>
      <c r="C20" s="129" t="s">
        <v>5630</v>
      </c>
      <c r="D20" s="122" t="s">
        <v>5631</v>
      </c>
      <c r="E20" s="122" t="s">
        <v>5632</v>
      </c>
      <c r="F20" s="122" t="s">
        <v>28</v>
      </c>
      <c r="G20" s="122" t="s">
        <v>93</v>
      </c>
      <c r="H20" s="126" t="s">
        <v>5633</v>
      </c>
      <c r="I20" s="127" t="s">
        <v>5634</v>
      </c>
      <c r="J20" s="125" t="s">
        <v>5635</v>
      </c>
      <c r="K20" s="123" t="s">
        <v>344</v>
      </c>
      <c r="L20" s="122">
        <v>2026.02</v>
      </c>
      <c r="M20" s="122">
        <v>2026.05</v>
      </c>
      <c r="N20" s="51">
        <v>873</v>
      </c>
      <c r="O20" s="51">
        <v>873</v>
      </c>
      <c r="P20" s="26">
        <v>0</v>
      </c>
      <c r="Q20" s="26">
        <v>100</v>
      </c>
      <c r="R20" s="21"/>
    </row>
    <row r="21" spans="1:18" s="27" customFormat="1" ht="27" customHeight="1" x14ac:dyDescent="0.3">
      <c r="A21" s="21">
        <f t="shared" si="0"/>
        <v>16</v>
      </c>
      <c r="B21" s="122" t="s">
        <v>5557</v>
      </c>
      <c r="C21" s="129" t="s">
        <v>5630</v>
      </c>
      <c r="D21" s="122" t="s">
        <v>5631</v>
      </c>
      <c r="E21" s="122" t="s">
        <v>5632</v>
      </c>
      <c r="F21" s="122" t="s">
        <v>28</v>
      </c>
      <c r="G21" s="122" t="s">
        <v>93</v>
      </c>
      <c r="H21" s="126" t="s">
        <v>5636</v>
      </c>
      <c r="I21" s="127" t="s">
        <v>5637</v>
      </c>
      <c r="J21" s="125" t="s">
        <v>5638</v>
      </c>
      <c r="K21" s="123" t="s">
        <v>344</v>
      </c>
      <c r="L21" s="122">
        <v>2026.02</v>
      </c>
      <c r="M21" s="122">
        <v>2026.05</v>
      </c>
      <c r="N21" s="51">
        <v>793</v>
      </c>
      <c r="O21" s="51">
        <v>793</v>
      </c>
      <c r="P21" s="26">
        <v>0</v>
      </c>
      <c r="Q21" s="26">
        <v>100</v>
      </c>
      <c r="R21" s="21"/>
    </row>
    <row r="22" spans="1:18" s="27" customFormat="1" ht="27" customHeight="1" x14ac:dyDescent="0.3">
      <c r="A22" s="21">
        <f t="shared" si="0"/>
        <v>17</v>
      </c>
      <c r="B22" s="122" t="s">
        <v>5557</v>
      </c>
      <c r="C22" s="129" t="s">
        <v>5630</v>
      </c>
      <c r="D22" s="122" t="s">
        <v>5631</v>
      </c>
      <c r="E22" s="122" t="s">
        <v>5632</v>
      </c>
      <c r="F22" s="122" t="s">
        <v>28</v>
      </c>
      <c r="G22" s="122" t="s">
        <v>93</v>
      </c>
      <c r="H22" s="127" t="s">
        <v>5639</v>
      </c>
      <c r="I22" s="127" t="s">
        <v>5640</v>
      </c>
      <c r="J22" s="125" t="s">
        <v>5641</v>
      </c>
      <c r="K22" s="123" t="s">
        <v>344</v>
      </c>
      <c r="L22" s="122">
        <v>2026.02</v>
      </c>
      <c r="M22" s="122">
        <v>2026.05</v>
      </c>
      <c r="N22" s="51">
        <v>467</v>
      </c>
      <c r="O22" s="51">
        <v>467</v>
      </c>
      <c r="P22" s="26">
        <v>0</v>
      </c>
      <c r="Q22" s="26">
        <v>100</v>
      </c>
      <c r="R22" s="21"/>
    </row>
    <row r="23" spans="1:18" s="27" customFormat="1" ht="27" customHeight="1" x14ac:dyDescent="0.3">
      <c r="A23" s="21">
        <f t="shared" si="0"/>
        <v>18</v>
      </c>
      <c r="B23" s="122" t="s">
        <v>5557</v>
      </c>
      <c r="C23" s="129" t="s">
        <v>5630</v>
      </c>
      <c r="D23" s="124" t="s">
        <v>906</v>
      </c>
      <c r="E23" s="124" t="s">
        <v>5642</v>
      </c>
      <c r="F23" s="122" t="s">
        <v>28</v>
      </c>
      <c r="G23" s="122" t="s">
        <v>93</v>
      </c>
      <c r="H23" s="126" t="s">
        <v>5643</v>
      </c>
      <c r="I23" s="126" t="s">
        <v>5644</v>
      </c>
      <c r="J23" s="125" t="s">
        <v>5645</v>
      </c>
      <c r="K23" s="123" t="s">
        <v>344</v>
      </c>
      <c r="L23" s="122">
        <v>2026.02</v>
      </c>
      <c r="M23" s="122">
        <v>2026.05</v>
      </c>
      <c r="N23" s="53">
        <v>850</v>
      </c>
      <c r="O23" s="53">
        <v>850</v>
      </c>
      <c r="P23" s="26">
        <v>0</v>
      </c>
      <c r="Q23" s="26">
        <v>100</v>
      </c>
      <c r="R23" s="22"/>
    </row>
    <row r="24" spans="1:18" s="27" customFormat="1" ht="27" customHeight="1" x14ac:dyDescent="0.3">
      <c r="A24" s="21">
        <f t="shared" si="0"/>
        <v>19</v>
      </c>
      <c r="B24" s="122" t="s">
        <v>5557</v>
      </c>
      <c r="C24" s="129" t="s">
        <v>5630</v>
      </c>
      <c r="D24" s="122" t="s">
        <v>5631</v>
      </c>
      <c r="E24" s="122" t="s">
        <v>5632</v>
      </c>
      <c r="F24" s="122" t="s">
        <v>28</v>
      </c>
      <c r="G24" s="122" t="s">
        <v>93</v>
      </c>
      <c r="H24" s="126" t="s">
        <v>5646</v>
      </c>
      <c r="I24" s="126" t="s">
        <v>5647</v>
      </c>
      <c r="J24" s="125" t="s">
        <v>5648</v>
      </c>
      <c r="K24" s="123" t="s">
        <v>344</v>
      </c>
      <c r="L24" s="122">
        <v>2026.02</v>
      </c>
      <c r="M24" s="122">
        <v>2026.05</v>
      </c>
      <c r="N24" s="53">
        <v>491</v>
      </c>
      <c r="O24" s="53">
        <v>491</v>
      </c>
      <c r="P24" s="28">
        <v>0</v>
      </c>
      <c r="Q24" s="28">
        <v>100</v>
      </c>
      <c r="R24" s="22"/>
    </row>
    <row r="25" spans="1:18" s="27" customFormat="1" ht="27" customHeight="1" x14ac:dyDescent="0.3">
      <c r="A25" s="21">
        <f t="shared" si="0"/>
        <v>20</v>
      </c>
      <c r="B25" s="122" t="s">
        <v>5557</v>
      </c>
      <c r="C25" s="129" t="s">
        <v>5630</v>
      </c>
      <c r="D25" s="122" t="s">
        <v>5631</v>
      </c>
      <c r="E25" s="122" t="s">
        <v>5632</v>
      </c>
      <c r="F25" s="122" t="s">
        <v>28</v>
      </c>
      <c r="G25" s="122" t="s">
        <v>93</v>
      </c>
      <c r="H25" s="126" t="s">
        <v>5649</v>
      </c>
      <c r="I25" s="126" t="s">
        <v>5650</v>
      </c>
      <c r="J25" s="125" t="s">
        <v>5651</v>
      </c>
      <c r="K25" s="123" t="s">
        <v>344</v>
      </c>
      <c r="L25" s="122">
        <v>2026.02</v>
      </c>
      <c r="M25" s="122">
        <v>2026.05</v>
      </c>
      <c r="N25" s="53">
        <v>656</v>
      </c>
      <c r="O25" s="53">
        <v>656</v>
      </c>
      <c r="P25" s="26">
        <v>0</v>
      </c>
      <c r="Q25" s="26">
        <v>100</v>
      </c>
      <c r="R25" s="22"/>
    </row>
    <row r="26" spans="1:18" s="27" customFormat="1" ht="27" customHeight="1" x14ac:dyDescent="0.3">
      <c r="A26" s="21">
        <f t="shared" si="0"/>
        <v>21</v>
      </c>
      <c r="B26" s="122" t="s">
        <v>5557</v>
      </c>
      <c r="C26" s="129" t="s">
        <v>5652</v>
      </c>
      <c r="D26" s="122" t="s">
        <v>5653</v>
      </c>
      <c r="E26" s="122" t="s">
        <v>5654</v>
      </c>
      <c r="F26" s="122" t="s">
        <v>37</v>
      </c>
      <c r="G26" s="122" t="s">
        <v>93</v>
      </c>
      <c r="H26" s="124" t="s">
        <v>5655</v>
      </c>
      <c r="I26" s="122" t="s">
        <v>5656</v>
      </c>
      <c r="J26" s="125" t="s">
        <v>5657</v>
      </c>
      <c r="K26" s="125" t="s">
        <v>344</v>
      </c>
      <c r="L26" s="124">
        <v>2026.03</v>
      </c>
      <c r="M26" s="122">
        <v>2026.08</v>
      </c>
      <c r="N26" s="53">
        <v>5213</v>
      </c>
      <c r="O26" s="53">
        <v>1500</v>
      </c>
      <c r="P26" s="26">
        <v>82</v>
      </c>
      <c r="Q26" s="26">
        <v>100</v>
      </c>
      <c r="R26" s="22"/>
    </row>
    <row r="27" spans="1:18" s="27" customFormat="1" ht="27" customHeight="1" x14ac:dyDescent="0.3">
      <c r="A27" s="21">
        <f t="shared" si="0"/>
        <v>22</v>
      </c>
      <c r="B27" s="122" t="s">
        <v>5557</v>
      </c>
      <c r="C27" s="129" t="s">
        <v>5652</v>
      </c>
      <c r="D27" s="122" t="s">
        <v>5653</v>
      </c>
      <c r="E27" s="122" t="s">
        <v>5654</v>
      </c>
      <c r="F27" s="122" t="s">
        <v>37</v>
      </c>
      <c r="G27" s="122" t="s">
        <v>93</v>
      </c>
      <c r="H27" s="124" t="s">
        <v>5658</v>
      </c>
      <c r="I27" s="122" t="s">
        <v>5659</v>
      </c>
      <c r="J27" s="125" t="s">
        <v>5660</v>
      </c>
      <c r="K27" s="125" t="s">
        <v>344</v>
      </c>
      <c r="L27" s="124">
        <v>2026.03</v>
      </c>
      <c r="M27" s="124">
        <v>2027.02</v>
      </c>
      <c r="N27" s="53">
        <v>15724</v>
      </c>
      <c r="O27" s="53">
        <v>4000</v>
      </c>
      <c r="P27" s="26">
        <v>63</v>
      </c>
      <c r="Q27" s="26">
        <v>80</v>
      </c>
      <c r="R27" s="22"/>
    </row>
    <row r="28" spans="1:18" s="27" customFormat="1" ht="27" customHeight="1" x14ac:dyDescent="0.3">
      <c r="A28" s="21">
        <f t="shared" si="0"/>
        <v>23</v>
      </c>
      <c r="B28" s="122" t="s">
        <v>5557</v>
      </c>
      <c r="C28" s="129" t="s">
        <v>5652</v>
      </c>
      <c r="D28" s="122" t="s">
        <v>5661</v>
      </c>
      <c r="E28" s="122" t="s">
        <v>5662</v>
      </c>
      <c r="F28" s="122" t="s">
        <v>37</v>
      </c>
      <c r="G28" s="122" t="s">
        <v>93</v>
      </c>
      <c r="H28" s="124" t="s">
        <v>5663</v>
      </c>
      <c r="I28" s="122" t="s">
        <v>5664</v>
      </c>
      <c r="J28" s="125" t="s">
        <v>5665</v>
      </c>
      <c r="K28" s="125" t="s">
        <v>344</v>
      </c>
      <c r="L28" s="124">
        <v>2026.03</v>
      </c>
      <c r="M28" s="124">
        <v>2027.02</v>
      </c>
      <c r="N28" s="53">
        <v>16500</v>
      </c>
      <c r="O28" s="53">
        <v>4500</v>
      </c>
      <c r="P28" s="26">
        <v>56</v>
      </c>
      <c r="Q28" s="26">
        <v>85</v>
      </c>
      <c r="R28" s="22"/>
    </row>
    <row r="29" spans="1:18" s="27" customFormat="1" ht="27" customHeight="1" x14ac:dyDescent="0.3">
      <c r="A29" s="21">
        <f t="shared" si="0"/>
        <v>24</v>
      </c>
      <c r="B29" s="122" t="s">
        <v>5557</v>
      </c>
      <c r="C29" s="129" t="s">
        <v>5652</v>
      </c>
      <c r="D29" s="122" t="s">
        <v>5661</v>
      </c>
      <c r="E29" s="122" t="s">
        <v>5662</v>
      </c>
      <c r="F29" s="122" t="s">
        <v>37</v>
      </c>
      <c r="G29" s="122" t="s">
        <v>93</v>
      </c>
      <c r="H29" s="124" t="s">
        <v>5666</v>
      </c>
      <c r="I29" s="122" t="s">
        <v>5667</v>
      </c>
      <c r="J29" s="125" t="s">
        <v>5668</v>
      </c>
      <c r="K29" s="125" t="s">
        <v>344</v>
      </c>
      <c r="L29" s="124">
        <v>2026.03</v>
      </c>
      <c r="M29" s="124">
        <v>2027.02</v>
      </c>
      <c r="N29" s="53">
        <v>5600</v>
      </c>
      <c r="O29" s="53">
        <v>1800</v>
      </c>
      <c r="P29" s="26">
        <v>50</v>
      </c>
      <c r="Q29" s="26">
        <v>90</v>
      </c>
      <c r="R29" s="22"/>
    </row>
    <row r="30" spans="1:18" s="27" customFormat="1" ht="27" customHeight="1" x14ac:dyDescent="0.3">
      <c r="A30" s="21">
        <f t="shared" si="0"/>
        <v>25</v>
      </c>
      <c r="B30" s="122" t="s">
        <v>5557</v>
      </c>
      <c r="C30" s="129" t="s">
        <v>5652</v>
      </c>
      <c r="D30" s="122" t="s">
        <v>5653</v>
      </c>
      <c r="E30" s="122" t="s">
        <v>5654</v>
      </c>
      <c r="F30" s="122" t="s">
        <v>37</v>
      </c>
      <c r="G30" s="122" t="s">
        <v>93</v>
      </c>
      <c r="H30" s="124" t="s">
        <v>5669</v>
      </c>
      <c r="I30" s="122" t="s">
        <v>5670</v>
      </c>
      <c r="J30" s="125" t="s">
        <v>5671</v>
      </c>
      <c r="K30" s="125" t="s">
        <v>344</v>
      </c>
      <c r="L30" s="124">
        <v>2026.03</v>
      </c>
      <c r="M30" s="124">
        <v>2027.02</v>
      </c>
      <c r="N30" s="53">
        <v>5458</v>
      </c>
      <c r="O30" s="53">
        <v>569</v>
      </c>
      <c r="P30" s="26">
        <v>30</v>
      </c>
      <c r="Q30" s="26">
        <v>100</v>
      </c>
      <c r="R30" s="22"/>
    </row>
    <row r="31" spans="1:18" s="27" customFormat="1" ht="27" customHeight="1" x14ac:dyDescent="0.3">
      <c r="A31" s="21">
        <f t="shared" si="0"/>
        <v>26</v>
      </c>
      <c r="B31" s="122" t="s">
        <v>5557</v>
      </c>
      <c r="C31" s="129" t="s">
        <v>5652</v>
      </c>
      <c r="D31" s="122" t="s">
        <v>5672</v>
      </c>
      <c r="E31" s="122" t="s">
        <v>5673</v>
      </c>
      <c r="F31" s="122" t="s">
        <v>37</v>
      </c>
      <c r="G31" s="122" t="s">
        <v>93</v>
      </c>
      <c r="H31" s="122" t="s">
        <v>5674</v>
      </c>
      <c r="I31" s="122" t="s">
        <v>5675</v>
      </c>
      <c r="J31" s="123" t="s">
        <v>5676</v>
      </c>
      <c r="K31" s="123" t="s">
        <v>353</v>
      </c>
      <c r="L31" s="130" t="s">
        <v>5677</v>
      </c>
      <c r="M31" s="130" t="s">
        <v>3941</v>
      </c>
      <c r="N31" s="51">
        <v>1107</v>
      </c>
      <c r="O31" s="51">
        <v>129</v>
      </c>
      <c r="P31" s="26">
        <v>1.4</v>
      </c>
      <c r="Q31" s="26">
        <v>69</v>
      </c>
      <c r="R31" s="21"/>
    </row>
    <row r="32" spans="1:18" s="27" customFormat="1" ht="27" customHeight="1" x14ac:dyDescent="0.3">
      <c r="A32" s="21">
        <f t="shared" si="0"/>
        <v>27</v>
      </c>
      <c r="B32" s="122" t="s">
        <v>5557</v>
      </c>
      <c r="C32" s="129" t="s">
        <v>5652</v>
      </c>
      <c r="D32" s="124" t="s">
        <v>5672</v>
      </c>
      <c r="E32" s="124" t="s">
        <v>5673</v>
      </c>
      <c r="F32" s="122" t="s">
        <v>37</v>
      </c>
      <c r="G32" s="122" t="s">
        <v>93</v>
      </c>
      <c r="H32" s="124" t="s">
        <v>5678</v>
      </c>
      <c r="I32" s="124" t="s">
        <v>5679</v>
      </c>
      <c r="J32" s="129" t="s">
        <v>5680</v>
      </c>
      <c r="K32" s="124" t="s">
        <v>277</v>
      </c>
      <c r="L32" s="131" t="s">
        <v>2903</v>
      </c>
      <c r="M32" s="130" t="s">
        <v>3941</v>
      </c>
      <c r="N32" s="53">
        <v>178</v>
      </c>
      <c r="O32" s="53">
        <v>13</v>
      </c>
      <c r="P32" s="26">
        <v>7.2</v>
      </c>
      <c r="Q32" s="26">
        <v>93</v>
      </c>
      <c r="R32" s="22"/>
    </row>
    <row r="33" spans="1:18" s="27" customFormat="1" ht="27" customHeight="1" x14ac:dyDescent="0.3">
      <c r="A33" s="21">
        <f t="shared" si="0"/>
        <v>28</v>
      </c>
      <c r="B33" s="122" t="s">
        <v>5557</v>
      </c>
      <c r="C33" s="129" t="s">
        <v>5652</v>
      </c>
      <c r="D33" s="124" t="s">
        <v>5681</v>
      </c>
      <c r="E33" s="124" t="s">
        <v>5682</v>
      </c>
      <c r="F33" s="124" t="s">
        <v>28</v>
      </c>
      <c r="G33" s="124" t="s">
        <v>93</v>
      </c>
      <c r="H33" s="124" t="s">
        <v>5683</v>
      </c>
      <c r="I33" s="124" t="s">
        <v>5684</v>
      </c>
      <c r="J33" s="129" t="s">
        <v>5685</v>
      </c>
      <c r="K33" s="124" t="s">
        <v>352</v>
      </c>
      <c r="L33" s="122">
        <v>2026.05</v>
      </c>
      <c r="M33" s="124">
        <v>2027.02</v>
      </c>
      <c r="N33" s="53">
        <v>130</v>
      </c>
      <c r="O33" s="53">
        <v>130</v>
      </c>
      <c r="P33" s="28" t="s">
        <v>74</v>
      </c>
      <c r="Q33" s="28">
        <v>100</v>
      </c>
      <c r="R33" s="22"/>
    </row>
    <row r="34" spans="1:18" s="27" customFormat="1" ht="33" x14ac:dyDescent="0.3">
      <c r="A34" s="21">
        <f t="shared" si="0"/>
        <v>29</v>
      </c>
      <c r="B34" s="122" t="s">
        <v>5557</v>
      </c>
      <c r="C34" s="123" t="s">
        <v>5686</v>
      </c>
      <c r="D34" s="122" t="s">
        <v>5687</v>
      </c>
      <c r="E34" s="122" t="s">
        <v>5688</v>
      </c>
      <c r="F34" s="122" t="s">
        <v>28</v>
      </c>
      <c r="G34" s="122" t="s">
        <v>93</v>
      </c>
      <c r="H34" s="122" t="s">
        <v>5689</v>
      </c>
      <c r="I34" s="127" t="s">
        <v>5690</v>
      </c>
      <c r="J34" s="124" t="s">
        <v>5691</v>
      </c>
      <c r="K34" s="123" t="s">
        <v>264</v>
      </c>
      <c r="L34" s="122">
        <v>2026.03</v>
      </c>
      <c r="M34" s="122">
        <v>2026.08</v>
      </c>
      <c r="N34" s="51">
        <v>1100</v>
      </c>
      <c r="O34" s="51">
        <v>1100</v>
      </c>
      <c r="P34" s="26"/>
      <c r="Q34" s="26">
        <v>100</v>
      </c>
      <c r="R34" s="21"/>
    </row>
    <row r="35" spans="1:18" s="27" customFormat="1" ht="33" x14ac:dyDescent="0.3">
      <c r="A35" s="21">
        <f t="shared" si="0"/>
        <v>30</v>
      </c>
      <c r="B35" s="122" t="s">
        <v>5557</v>
      </c>
      <c r="C35" s="123" t="s">
        <v>5686</v>
      </c>
      <c r="D35" s="124" t="s">
        <v>5687</v>
      </c>
      <c r="E35" s="122" t="s">
        <v>5692</v>
      </c>
      <c r="F35" s="124" t="s">
        <v>28</v>
      </c>
      <c r="G35" s="124" t="s">
        <v>93</v>
      </c>
      <c r="H35" s="124" t="s">
        <v>5693</v>
      </c>
      <c r="I35" s="127" t="s">
        <v>1357</v>
      </c>
      <c r="J35" s="124" t="s">
        <v>5691</v>
      </c>
      <c r="K35" s="123" t="s">
        <v>264</v>
      </c>
      <c r="L35" s="122">
        <v>2026.03</v>
      </c>
      <c r="M35" s="122">
        <v>2026.08</v>
      </c>
      <c r="N35" s="53">
        <v>1100</v>
      </c>
      <c r="O35" s="53">
        <v>1100</v>
      </c>
      <c r="P35" s="28"/>
      <c r="Q35" s="28">
        <v>100</v>
      </c>
      <c r="R35" s="22"/>
    </row>
    <row r="36" spans="1:18" s="27" customFormat="1" ht="33" x14ac:dyDescent="0.3">
      <c r="A36" s="21">
        <f t="shared" si="0"/>
        <v>31</v>
      </c>
      <c r="B36" s="122" t="s">
        <v>5557</v>
      </c>
      <c r="C36" s="123" t="s">
        <v>5686</v>
      </c>
      <c r="D36" s="124" t="s">
        <v>5687</v>
      </c>
      <c r="E36" s="122" t="s">
        <v>5692</v>
      </c>
      <c r="F36" s="124" t="s">
        <v>28</v>
      </c>
      <c r="G36" s="124" t="s">
        <v>93</v>
      </c>
      <c r="H36" s="122" t="s">
        <v>5694</v>
      </c>
      <c r="I36" s="126" t="s">
        <v>2580</v>
      </c>
      <c r="J36" s="124" t="s">
        <v>5691</v>
      </c>
      <c r="K36" s="123" t="s">
        <v>264</v>
      </c>
      <c r="L36" s="122">
        <v>2026.03</v>
      </c>
      <c r="M36" s="122">
        <v>2026.08</v>
      </c>
      <c r="N36" s="53">
        <v>1100</v>
      </c>
      <c r="O36" s="53">
        <v>1100</v>
      </c>
      <c r="P36" s="28"/>
      <c r="Q36" s="28">
        <v>100</v>
      </c>
      <c r="R36" s="22"/>
    </row>
    <row r="37" spans="1:18" s="27" customFormat="1" ht="33" x14ac:dyDescent="0.3">
      <c r="A37" s="21">
        <f t="shared" si="0"/>
        <v>32</v>
      </c>
      <c r="B37" s="122" t="s">
        <v>5557</v>
      </c>
      <c r="C37" s="123" t="s">
        <v>5686</v>
      </c>
      <c r="D37" s="124" t="s">
        <v>5687</v>
      </c>
      <c r="E37" s="122" t="s">
        <v>5692</v>
      </c>
      <c r="F37" s="124" t="s">
        <v>28</v>
      </c>
      <c r="G37" s="124" t="s">
        <v>93</v>
      </c>
      <c r="H37" s="122" t="s">
        <v>5695</v>
      </c>
      <c r="I37" s="126" t="s">
        <v>657</v>
      </c>
      <c r="J37" s="124" t="s">
        <v>5691</v>
      </c>
      <c r="K37" s="123" t="s">
        <v>264</v>
      </c>
      <c r="L37" s="122">
        <v>2026.03</v>
      </c>
      <c r="M37" s="122">
        <v>2026.08</v>
      </c>
      <c r="N37" s="53">
        <v>1100</v>
      </c>
      <c r="O37" s="53">
        <v>1100</v>
      </c>
      <c r="P37" s="28"/>
      <c r="Q37" s="28">
        <v>100</v>
      </c>
      <c r="R37" s="22"/>
    </row>
    <row r="38" spans="1:18" s="27" customFormat="1" ht="33" x14ac:dyDescent="0.3">
      <c r="A38" s="21">
        <f t="shared" si="0"/>
        <v>33</v>
      </c>
      <c r="B38" s="122" t="s">
        <v>5557</v>
      </c>
      <c r="C38" s="123" t="s">
        <v>5686</v>
      </c>
      <c r="D38" s="124" t="s">
        <v>5687</v>
      </c>
      <c r="E38" s="122" t="s">
        <v>5692</v>
      </c>
      <c r="F38" s="124" t="s">
        <v>28</v>
      </c>
      <c r="G38" s="124" t="s">
        <v>93</v>
      </c>
      <c r="H38" s="122" t="s">
        <v>5696</v>
      </c>
      <c r="I38" s="126" t="s">
        <v>4389</v>
      </c>
      <c r="J38" s="124" t="s">
        <v>5691</v>
      </c>
      <c r="K38" s="123" t="s">
        <v>264</v>
      </c>
      <c r="L38" s="122">
        <v>2026.03</v>
      </c>
      <c r="M38" s="122">
        <v>2026.08</v>
      </c>
      <c r="N38" s="53">
        <v>1100</v>
      </c>
      <c r="O38" s="53">
        <v>1100</v>
      </c>
      <c r="P38" s="28"/>
      <c r="Q38" s="28">
        <v>100</v>
      </c>
      <c r="R38" s="22"/>
    </row>
    <row r="39" spans="1:18" s="27" customFormat="1" ht="33" x14ac:dyDescent="0.3">
      <c r="A39" s="21">
        <f t="shared" si="0"/>
        <v>34</v>
      </c>
      <c r="B39" s="122" t="s">
        <v>5557</v>
      </c>
      <c r="C39" s="123" t="s">
        <v>5686</v>
      </c>
      <c r="D39" s="124" t="s">
        <v>5687</v>
      </c>
      <c r="E39" s="122" t="s">
        <v>5692</v>
      </c>
      <c r="F39" s="124" t="s">
        <v>28</v>
      </c>
      <c r="G39" s="124" t="s">
        <v>93</v>
      </c>
      <c r="H39" s="122" t="s">
        <v>5697</v>
      </c>
      <c r="I39" s="126" t="s">
        <v>4243</v>
      </c>
      <c r="J39" s="124" t="s">
        <v>5691</v>
      </c>
      <c r="K39" s="123" t="s">
        <v>264</v>
      </c>
      <c r="L39" s="122">
        <v>2026.03</v>
      </c>
      <c r="M39" s="122">
        <v>2026.08</v>
      </c>
      <c r="N39" s="53">
        <v>1100</v>
      </c>
      <c r="O39" s="53">
        <v>1100</v>
      </c>
      <c r="P39" s="28"/>
      <c r="Q39" s="28">
        <v>100</v>
      </c>
      <c r="R39" s="22"/>
    </row>
    <row r="40" spans="1:18" s="27" customFormat="1" ht="33" x14ac:dyDescent="0.3">
      <c r="A40" s="21">
        <f t="shared" si="0"/>
        <v>35</v>
      </c>
      <c r="B40" s="122" t="s">
        <v>5557</v>
      </c>
      <c r="C40" s="123" t="s">
        <v>5686</v>
      </c>
      <c r="D40" s="124" t="s">
        <v>5687</v>
      </c>
      <c r="E40" s="122" t="s">
        <v>5692</v>
      </c>
      <c r="F40" s="124" t="s">
        <v>28</v>
      </c>
      <c r="G40" s="124" t="s">
        <v>93</v>
      </c>
      <c r="H40" s="122" t="s">
        <v>5698</v>
      </c>
      <c r="I40" s="126" t="s">
        <v>5699</v>
      </c>
      <c r="J40" s="124" t="s">
        <v>5691</v>
      </c>
      <c r="K40" s="123" t="s">
        <v>264</v>
      </c>
      <c r="L40" s="122">
        <v>2026.03</v>
      </c>
      <c r="M40" s="122">
        <v>2026.08</v>
      </c>
      <c r="N40" s="53">
        <v>1100</v>
      </c>
      <c r="O40" s="53">
        <v>1100</v>
      </c>
      <c r="P40" s="28"/>
      <c r="Q40" s="28">
        <v>100</v>
      </c>
      <c r="R40" s="22"/>
    </row>
    <row r="41" spans="1:18" s="27" customFormat="1" ht="33" x14ac:dyDescent="0.3">
      <c r="A41" s="21">
        <f t="shared" si="0"/>
        <v>36</v>
      </c>
      <c r="B41" s="122" t="s">
        <v>5557</v>
      </c>
      <c r="C41" s="123" t="s">
        <v>5686</v>
      </c>
      <c r="D41" s="124" t="s">
        <v>5687</v>
      </c>
      <c r="E41" s="122" t="s">
        <v>5692</v>
      </c>
      <c r="F41" s="124" t="s">
        <v>28</v>
      </c>
      <c r="G41" s="124" t="s">
        <v>93</v>
      </c>
      <c r="H41" s="122" t="s">
        <v>5700</v>
      </c>
      <c r="I41" s="126" t="s">
        <v>5701</v>
      </c>
      <c r="J41" s="124" t="s">
        <v>5691</v>
      </c>
      <c r="K41" s="123" t="s">
        <v>264</v>
      </c>
      <c r="L41" s="122">
        <v>2026.03</v>
      </c>
      <c r="M41" s="122">
        <v>2026.08</v>
      </c>
      <c r="N41" s="53">
        <v>1100</v>
      </c>
      <c r="O41" s="53">
        <v>1100</v>
      </c>
      <c r="P41" s="28"/>
      <c r="Q41" s="28">
        <v>100</v>
      </c>
      <c r="R41" s="22"/>
    </row>
    <row r="42" spans="1:18" s="27" customFormat="1" ht="33" x14ac:dyDescent="0.3">
      <c r="A42" s="21">
        <f t="shared" si="0"/>
        <v>37</v>
      </c>
      <c r="B42" s="122" t="s">
        <v>5557</v>
      </c>
      <c r="C42" s="123" t="s">
        <v>5686</v>
      </c>
      <c r="D42" s="124" t="s">
        <v>5687</v>
      </c>
      <c r="E42" s="122" t="s">
        <v>5692</v>
      </c>
      <c r="F42" s="124" t="s">
        <v>28</v>
      </c>
      <c r="G42" s="124" t="s">
        <v>93</v>
      </c>
      <c r="H42" s="122" t="s">
        <v>5702</v>
      </c>
      <c r="I42" s="126" t="s">
        <v>4582</v>
      </c>
      <c r="J42" s="124" t="s">
        <v>5703</v>
      </c>
      <c r="K42" s="123" t="s">
        <v>264</v>
      </c>
      <c r="L42" s="122">
        <v>2026.03</v>
      </c>
      <c r="M42" s="122">
        <v>2026.08</v>
      </c>
      <c r="N42" s="53">
        <v>400</v>
      </c>
      <c r="O42" s="53">
        <v>400</v>
      </c>
      <c r="P42" s="28"/>
      <c r="Q42" s="28">
        <v>100</v>
      </c>
      <c r="R42" s="22"/>
    </row>
    <row r="43" spans="1:18" s="27" customFormat="1" ht="33" x14ac:dyDescent="0.3">
      <c r="A43" s="21">
        <f t="shared" si="0"/>
        <v>38</v>
      </c>
      <c r="B43" s="122" t="s">
        <v>5557</v>
      </c>
      <c r="C43" s="123" t="s">
        <v>5686</v>
      </c>
      <c r="D43" s="124" t="s">
        <v>5687</v>
      </c>
      <c r="E43" s="122" t="s">
        <v>5692</v>
      </c>
      <c r="F43" s="124" t="s">
        <v>28</v>
      </c>
      <c r="G43" s="124" t="s">
        <v>93</v>
      </c>
      <c r="H43" s="122" t="s">
        <v>5704</v>
      </c>
      <c r="I43" s="126" t="s">
        <v>2580</v>
      </c>
      <c r="J43" s="124" t="s">
        <v>5703</v>
      </c>
      <c r="K43" s="123" t="s">
        <v>264</v>
      </c>
      <c r="L43" s="122">
        <v>2026.03</v>
      </c>
      <c r="M43" s="122">
        <v>2026.08</v>
      </c>
      <c r="N43" s="53">
        <v>400</v>
      </c>
      <c r="O43" s="53">
        <v>400</v>
      </c>
      <c r="P43" s="28"/>
      <c r="Q43" s="28">
        <v>100</v>
      </c>
      <c r="R43" s="22"/>
    </row>
    <row r="44" spans="1:18" s="27" customFormat="1" ht="33" x14ac:dyDescent="0.3">
      <c r="A44" s="21">
        <f t="shared" si="0"/>
        <v>39</v>
      </c>
      <c r="B44" s="122" t="s">
        <v>5557</v>
      </c>
      <c r="C44" s="123" t="s">
        <v>5686</v>
      </c>
      <c r="D44" s="124" t="s">
        <v>5687</v>
      </c>
      <c r="E44" s="122" t="s">
        <v>5692</v>
      </c>
      <c r="F44" s="124" t="s">
        <v>28</v>
      </c>
      <c r="G44" s="124" t="s">
        <v>93</v>
      </c>
      <c r="H44" s="122" t="s">
        <v>5705</v>
      </c>
      <c r="I44" s="126" t="s">
        <v>5322</v>
      </c>
      <c r="J44" s="124" t="s">
        <v>5703</v>
      </c>
      <c r="K44" s="123" t="s">
        <v>264</v>
      </c>
      <c r="L44" s="122">
        <v>2026.03</v>
      </c>
      <c r="M44" s="122">
        <v>2026.08</v>
      </c>
      <c r="N44" s="53">
        <v>400</v>
      </c>
      <c r="O44" s="53">
        <v>400</v>
      </c>
      <c r="P44" s="28"/>
      <c r="Q44" s="28">
        <v>100</v>
      </c>
      <c r="R44" s="22"/>
    </row>
    <row r="45" spans="1:18" s="27" customFormat="1" ht="33" x14ac:dyDescent="0.3">
      <c r="A45" s="21">
        <f t="shared" si="0"/>
        <v>40</v>
      </c>
      <c r="B45" s="122" t="s">
        <v>5557</v>
      </c>
      <c r="C45" s="123" t="s">
        <v>5686</v>
      </c>
      <c r="D45" s="124" t="s">
        <v>5687</v>
      </c>
      <c r="E45" s="122" t="s">
        <v>5692</v>
      </c>
      <c r="F45" s="124" t="s">
        <v>28</v>
      </c>
      <c r="G45" s="124" t="s">
        <v>93</v>
      </c>
      <c r="H45" s="122" t="s">
        <v>5706</v>
      </c>
      <c r="I45" s="126" t="s">
        <v>4389</v>
      </c>
      <c r="J45" s="124" t="s">
        <v>5703</v>
      </c>
      <c r="K45" s="123" t="s">
        <v>264</v>
      </c>
      <c r="L45" s="122">
        <v>2026.03</v>
      </c>
      <c r="M45" s="122">
        <v>2026.08</v>
      </c>
      <c r="N45" s="53">
        <v>400</v>
      </c>
      <c r="O45" s="53">
        <v>400</v>
      </c>
      <c r="P45" s="28"/>
      <c r="Q45" s="28">
        <v>100</v>
      </c>
      <c r="R45" s="22"/>
    </row>
    <row r="46" spans="1:18" s="27" customFormat="1" ht="33" x14ac:dyDescent="0.3">
      <c r="A46" s="21">
        <f t="shared" si="0"/>
        <v>41</v>
      </c>
      <c r="B46" s="122" t="s">
        <v>5557</v>
      </c>
      <c r="C46" s="123" t="s">
        <v>5686</v>
      </c>
      <c r="D46" s="124" t="s">
        <v>5687</v>
      </c>
      <c r="E46" s="122" t="s">
        <v>5692</v>
      </c>
      <c r="F46" s="124" t="s">
        <v>28</v>
      </c>
      <c r="G46" s="124" t="s">
        <v>93</v>
      </c>
      <c r="H46" s="122" t="s">
        <v>5707</v>
      </c>
      <c r="I46" s="126" t="s">
        <v>5701</v>
      </c>
      <c r="J46" s="124" t="s">
        <v>5703</v>
      </c>
      <c r="K46" s="123" t="s">
        <v>264</v>
      </c>
      <c r="L46" s="122">
        <v>2026.03</v>
      </c>
      <c r="M46" s="122">
        <v>2026.08</v>
      </c>
      <c r="N46" s="53">
        <v>400</v>
      </c>
      <c r="O46" s="53">
        <v>400</v>
      </c>
      <c r="P46" s="28"/>
      <c r="Q46" s="28">
        <v>100</v>
      </c>
      <c r="R46" s="22"/>
    </row>
    <row r="47" spans="1:18" s="27" customFormat="1" ht="33" x14ac:dyDescent="0.3">
      <c r="A47" s="21">
        <f t="shared" si="0"/>
        <v>42</v>
      </c>
      <c r="B47" s="122" t="s">
        <v>5557</v>
      </c>
      <c r="C47" s="123" t="s">
        <v>5686</v>
      </c>
      <c r="D47" s="124" t="s">
        <v>5687</v>
      </c>
      <c r="E47" s="122" t="s">
        <v>5692</v>
      </c>
      <c r="F47" s="124" t="s">
        <v>28</v>
      </c>
      <c r="G47" s="124" t="s">
        <v>93</v>
      </c>
      <c r="H47" s="122" t="s">
        <v>5708</v>
      </c>
      <c r="I47" s="126" t="s">
        <v>5709</v>
      </c>
      <c r="J47" s="124" t="s">
        <v>5703</v>
      </c>
      <c r="K47" s="123" t="s">
        <v>264</v>
      </c>
      <c r="L47" s="122">
        <v>2026.03</v>
      </c>
      <c r="M47" s="122">
        <v>2026.08</v>
      </c>
      <c r="N47" s="53">
        <v>400</v>
      </c>
      <c r="O47" s="53">
        <v>400</v>
      </c>
      <c r="P47" s="28"/>
      <c r="Q47" s="28">
        <v>100</v>
      </c>
      <c r="R47" s="22"/>
    </row>
    <row r="48" spans="1:18" s="27" customFormat="1" ht="33" x14ac:dyDescent="0.3">
      <c r="A48" s="21">
        <f t="shared" si="0"/>
        <v>43</v>
      </c>
      <c r="B48" s="122" t="s">
        <v>5557</v>
      </c>
      <c r="C48" s="123" t="s">
        <v>5686</v>
      </c>
      <c r="D48" s="124" t="s">
        <v>5687</v>
      </c>
      <c r="E48" s="122" t="s">
        <v>5692</v>
      </c>
      <c r="F48" s="124" t="s">
        <v>28</v>
      </c>
      <c r="G48" s="124" t="s">
        <v>93</v>
      </c>
      <c r="H48" s="122" t="s">
        <v>5710</v>
      </c>
      <c r="I48" s="126" t="s">
        <v>5711</v>
      </c>
      <c r="J48" s="124" t="s">
        <v>5703</v>
      </c>
      <c r="K48" s="123" t="s">
        <v>264</v>
      </c>
      <c r="L48" s="122">
        <v>2026.03</v>
      </c>
      <c r="M48" s="122">
        <v>2026.08</v>
      </c>
      <c r="N48" s="53">
        <v>400</v>
      </c>
      <c r="O48" s="53">
        <v>400</v>
      </c>
      <c r="P48" s="28"/>
      <c r="Q48" s="28">
        <v>100</v>
      </c>
      <c r="R48" s="22"/>
    </row>
    <row r="49" spans="1:18" s="27" customFormat="1" ht="33" x14ac:dyDescent="0.3">
      <c r="A49" s="21">
        <f t="shared" si="0"/>
        <v>44</v>
      </c>
      <c r="B49" s="122" t="s">
        <v>5557</v>
      </c>
      <c r="C49" s="123" t="s">
        <v>5686</v>
      </c>
      <c r="D49" s="124" t="s">
        <v>5687</v>
      </c>
      <c r="E49" s="122" t="s">
        <v>5692</v>
      </c>
      <c r="F49" s="124" t="s">
        <v>28</v>
      </c>
      <c r="G49" s="124" t="s">
        <v>93</v>
      </c>
      <c r="H49" s="122" t="s">
        <v>5712</v>
      </c>
      <c r="I49" s="126" t="s">
        <v>5713</v>
      </c>
      <c r="J49" s="124" t="s">
        <v>5703</v>
      </c>
      <c r="K49" s="123" t="s">
        <v>264</v>
      </c>
      <c r="L49" s="122">
        <v>2026.03</v>
      </c>
      <c r="M49" s="122">
        <v>2026.08</v>
      </c>
      <c r="N49" s="53">
        <v>400</v>
      </c>
      <c r="O49" s="53">
        <v>400</v>
      </c>
      <c r="P49" s="28"/>
      <c r="Q49" s="28">
        <v>100</v>
      </c>
      <c r="R49" s="22"/>
    </row>
    <row r="50" spans="1:18" s="27" customFormat="1" ht="33" x14ac:dyDescent="0.3">
      <c r="A50" s="21">
        <f t="shared" si="0"/>
        <v>45</v>
      </c>
      <c r="B50" s="122" t="s">
        <v>5557</v>
      </c>
      <c r="C50" s="123" t="s">
        <v>5686</v>
      </c>
      <c r="D50" s="124" t="s">
        <v>5687</v>
      </c>
      <c r="E50" s="122" t="s">
        <v>5692</v>
      </c>
      <c r="F50" s="124" t="s">
        <v>28</v>
      </c>
      <c r="G50" s="124" t="s">
        <v>93</v>
      </c>
      <c r="H50" s="122" t="s">
        <v>5714</v>
      </c>
      <c r="I50" s="126" t="s">
        <v>4582</v>
      </c>
      <c r="J50" s="124" t="s">
        <v>5715</v>
      </c>
      <c r="K50" s="124" t="s">
        <v>219</v>
      </c>
      <c r="L50" s="124"/>
      <c r="M50" s="124"/>
      <c r="N50" s="53">
        <v>200</v>
      </c>
      <c r="O50" s="53">
        <v>200</v>
      </c>
      <c r="P50" s="28"/>
      <c r="Q50" s="28">
        <v>100</v>
      </c>
      <c r="R50" s="22"/>
    </row>
    <row r="51" spans="1:18" s="27" customFormat="1" ht="33" x14ac:dyDescent="0.3">
      <c r="A51" s="21">
        <f t="shared" si="0"/>
        <v>46</v>
      </c>
      <c r="B51" s="122" t="s">
        <v>5557</v>
      </c>
      <c r="C51" s="123" t="s">
        <v>5686</v>
      </c>
      <c r="D51" s="124" t="s">
        <v>5687</v>
      </c>
      <c r="E51" s="122" t="s">
        <v>5692</v>
      </c>
      <c r="F51" s="124" t="s">
        <v>37</v>
      </c>
      <c r="G51" s="124" t="s">
        <v>93</v>
      </c>
      <c r="H51" s="122" t="s">
        <v>5716</v>
      </c>
      <c r="I51" s="126" t="s">
        <v>4243</v>
      </c>
      <c r="J51" s="124" t="s">
        <v>5717</v>
      </c>
      <c r="K51" s="123" t="s">
        <v>277</v>
      </c>
      <c r="L51" s="122">
        <v>2026.04</v>
      </c>
      <c r="M51" s="124">
        <v>2026.12</v>
      </c>
      <c r="N51" s="53">
        <v>1415</v>
      </c>
      <c r="O51" s="53">
        <f>N51-795</f>
        <v>620</v>
      </c>
      <c r="P51" s="28" t="s">
        <v>74</v>
      </c>
      <c r="Q51" s="28">
        <v>100</v>
      </c>
      <c r="R51" s="22"/>
    </row>
    <row r="52" spans="1:18" s="27" customFormat="1" ht="33" x14ac:dyDescent="0.3">
      <c r="A52" s="21">
        <f t="shared" si="0"/>
        <v>47</v>
      </c>
      <c r="B52" s="122" t="s">
        <v>5557</v>
      </c>
      <c r="C52" s="123" t="s">
        <v>5686</v>
      </c>
      <c r="D52" s="124" t="s">
        <v>5687</v>
      </c>
      <c r="E52" s="122" t="s">
        <v>5692</v>
      </c>
      <c r="F52" s="124" t="s">
        <v>37</v>
      </c>
      <c r="G52" s="124" t="s">
        <v>93</v>
      </c>
      <c r="H52" s="122" t="s">
        <v>5718</v>
      </c>
      <c r="I52" s="126" t="s">
        <v>1357</v>
      </c>
      <c r="J52" s="124" t="s">
        <v>5717</v>
      </c>
      <c r="K52" s="123" t="s">
        <v>73</v>
      </c>
      <c r="L52" s="124">
        <v>2026.06</v>
      </c>
      <c r="M52" s="124">
        <v>2026.12</v>
      </c>
      <c r="N52" s="53">
        <v>1471</v>
      </c>
      <c r="O52" s="53">
        <f>N52-1151</f>
        <v>320</v>
      </c>
      <c r="P52" s="28" t="s">
        <v>74</v>
      </c>
      <c r="Q52" s="28">
        <v>100</v>
      </c>
      <c r="R52" s="22"/>
    </row>
    <row r="53" spans="1:18" s="27" customFormat="1" ht="33" x14ac:dyDescent="0.3">
      <c r="A53" s="21">
        <f t="shared" si="0"/>
        <v>48</v>
      </c>
      <c r="B53" s="122" t="s">
        <v>5557</v>
      </c>
      <c r="C53" s="123" t="s">
        <v>5686</v>
      </c>
      <c r="D53" s="124" t="s">
        <v>5687</v>
      </c>
      <c r="E53" s="122" t="s">
        <v>5692</v>
      </c>
      <c r="F53" s="124" t="s">
        <v>37</v>
      </c>
      <c r="G53" s="124" t="s">
        <v>93</v>
      </c>
      <c r="H53" s="122" t="s">
        <v>5719</v>
      </c>
      <c r="I53" s="126" t="s">
        <v>2580</v>
      </c>
      <c r="J53" s="124" t="s">
        <v>5720</v>
      </c>
      <c r="K53" s="123" t="s">
        <v>277</v>
      </c>
      <c r="L53" s="122">
        <v>2026.04</v>
      </c>
      <c r="M53" s="124">
        <v>2026.07</v>
      </c>
      <c r="N53" s="53">
        <v>7429</v>
      </c>
      <c r="O53" s="53">
        <f>N53-3185-730</f>
        <v>3514</v>
      </c>
      <c r="P53" s="28">
        <v>53</v>
      </c>
      <c r="Q53" s="28">
        <v>47</v>
      </c>
      <c r="R53" s="22"/>
    </row>
    <row r="54" spans="1:18" s="27" customFormat="1" ht="33" x14ac:dyDescent="0.3">
      <c r="A54" s="21">
        <f t="shared" si="0"/>
        <v>49</v>
      </c>
      <c r="B54" s="122" t="s">
        <v>5557</v>
      </c>
      <c r="C54" s="123" t="s">
        <v>5686</v>
      </c>
      <c r="D54" s="124" t="s">
        <v>5687</v>
      </c>
      <c r="E54" s="122" t="s">
        <v>5692</v>
      </c>
      <c r="F54" s="124" t="s">
        <v>37</v>
      </c>
      <c r="G54" s="124" t="s">
        <v>93</v>
      </c>
      <c r="H54" s="122" t="s">
        <v>5721</v>
      </c>
      <c r="I54" s="126" t="s">
        <v>4582</v>
      </c>
      <c r="J54" s="124" t="s">
        <v>5722</v>
      </c>
      <c r="K54" s="123" t="s">
        <v>344</v>
      </c>
      <c r="L54" s="124">
        <v>2026.02</v>
      </c>
      <c r="M54" s="124">
        <v>2026.11</v>
      </c>
      <c r="N54" s="53">
        <v>2357</v>
      </c>
      <c r="O54" s="53">
        <f>N54-643</f>
        <v>1714</v>
      </c>
      <c r="P54" s="28">
        <v>27</v>
      </c>
      <c r="Q54" s="28">
        <v>73</v>
      </c>
      <c r="R54" s="22"/>
    </row>
    <row r="55" spans="1:18" s="27" customFormat="1" ht="33" x14ac:dyDescent="0.3">
      <c r="A55" s="21">
        <f t="shared" si="0"/>
        <v>50</v>
      </c>
      <c r="B55" s="122" t="s">
        <v>5557</v>
      </c>
      <c r="C55" s="123" t="s">
        <v>5686</v>
      </c>
      <c r="D55" s="124" t="s">
        <v>5687</v>
      </c>
      <c r="E55" s="122" t="s">
        <v>5692</v>
      </c>
      <c r="F55" s="124" t="s">
        <v>37</v>
      </c>
      <c r="G55" s="124" t="s">
        <v>93</v>
      </c>
      <c r="H55" s="122" t="s">
        <v>5723</v>
      </c>
      <c r="I55" s="126" t="s">
        <v>657</v>
      </c>
      <c r="J55" s="124" t="s">
        <v>5722</v>
      </c>
      <c r="K55" s="123" t="s">
        <v>344</v>
      </c>
      <c r="L55" s="124">
        <v>2026.02</v>
      </c>
      <c r="M55" s="124">
        <v>2026.12</v>
      </c>
      <c r="N55" s="53">
        <v>1775</v>
      </c>
      <c r="O55" s="53">
        <f>N55-11</f>
        <v>1764</v>
      </c>
      <c r="P55" s="28" t="s">
        <v>74</v>
      </c>
      <c r="Q55" s="28">
        <v>100</v>
      </c>
      <c r="R55" s="22"/>
    </row>
    <row r="56" spans="1:18" s="27" customFormat="1" ht="33" x14ac:dyDescent="0.3">
      <c r="A56" s="21">
        <f t="shared" si="0"/>
        <v>51</v>
      </c>
      <c r="B56" s="122" t="s">
        <v>5557</v>
      </c>
      <c r="C56" s="123" t="s">
        <v>5686</v>
      </c>
      <c r="D56" s="124" t="s">
        <v>5687</v>
      </c>
      <c r="E56" s="122" t="s">
        <v>5692</v>
      </c>
      <c r="F56" s="124" t="s">
        <v>37</v>
      </c>
      <c r="G56" s="124" t="s">
        <v>93</v>
      </c>
      <c r="H56" s="122" t="s">
        <v>5724</v>
      </c>
      <c r="I56" s="126" t="s">
        <v>5725</v>
      </c>
      <c r="J56" s="124" t="s">
        <v>5722</v>
      </c>
      <c r="K56" s="123" t="s">
        <v>264</v>
      </c>
      <c r="L56" s="122">
        <v>2026.03</v>
      </c>
      <c r="M56" s="122">
        <v>2026.06</v>
      </c>
      <c r="N56" s="53">
        <v>325</v>
      </c>
      <c r="O56" s="53">
        <f>N56-61</f>
        <v>264</v>
      </c>
      <c r="P56" s="28" t="s">
        <v>74</v>
      </c>
      <c r="Q56" s="28">
        <v>100</v>
      </c>
      <c r="R56" s="22"/>
    </row>
    <row r="57" spans="1:18" s="27" customFormat="1" ht="33" x14ac:dyDescent="0.3">
      <c r="A57" s="21">
        <f t="shared" si="0"/>
        <v>52</v>
      </c>
      <c r="B57" s="122" t="s">
        <v>5557</v>
      </c>
      <c r="C57" s="123" t="s">
        <v>5686</v>
      </c>
      <c r="D57" s="124" t="s">
        <v>5687</v>
      </c>
      <c r="E57" s="122" t="s">
        <v>5692</v>
      </c>
      <c r="F57" s="124" t="s">
        <v>37</v>
      </c>
      <c r="G57" s="124" t="s">
        <v>93</v>
      </c>
      <c r="H57" s="122" t="s">
        <v>5726</v>
      </c>
      <c r="I57" s="126" t="s">
        <v>5322</v>
      </c>
      <c r="J57" s="124" t="s">
        <v>5722</v>
      </c>
      <c r="K57" s="123" t="s">
        <v>264</v>
      </c>
      <c r="L57" s="122">
        <v>2026.03</v>
      </c>
      <c r="M57" s="122">
        <v>2026.06</v>
      </c>
      <c r="N57" s="53">
        <v>565</v>
      </c>
      <c r="O57" s="53">
        <f>N57-173</f>
        <v>392</v>
      </c>
      <c r="P57" s="28" t="s">
        <v>74</v>
      </c>
      <c r="Q57" s="28">
        <v>100</v>
      </c>
      <c r="R57" s="22"/>
    </row>
    <row r="58" spans="1:18" s="27" customFormat="1" ht="33" x14ac:dyDescent="0.3">
      <c r="A58" s="21">
        <f t="shared" si="0"/>
        <v>53</v>
      </c>
      <c r="B58" s="122" t="s">
        <v>5557</v>
      </c>
      <c r="C58" s="123" t="s">
        <v>5727</v>
      </c>
      <c r="D58" s="122" t="s">
        <v>5728</v>
      </c>
      <c r="E58" s="122" t="s">
        <v>5729</v>
      </c>
      <c r="F58" s="122" t="s">
        <v>196</v>
      </c>
      <c r="G58" s="122" t="s">
        <v>197</v>
      </c>
      <c r="H58" s="122" t="s">
        <v>5730</v>
      </c>
      <c r="I58" s="127" t="s">
        <v>5731</v>
      </c>
      <c r="J58" s="123" t="s">
        <v>5732</v>
      </c>
      <c r="K58" s="123" t="s">
        <v>219</v>
      </c>
      <c r="L58" s="122"/>
      <c r="M58" s="122"/>
      <c r="N58" s="51">
        <v>4559</v>
      </c>
      <c r="O58" s="51">
        <v>2000</v>
      </c>
      <c r="P58" s="26">
        <v>30</v>
      </c>
      <c r="Q58" s="26">
        <v>80</v>
      </c>
      <c r="R58" s="21"/>
    </row>
    <row r="59" spans="1:18" s="27" customFormat="1" ht="33" x14ac:dyDescent="0.3">
      <c r="A59" s="21">
        <f t="shared" si="0"/>
        <v>54</v>
      </c>
      <c r="B59" s="122" t="s">
        <v>5557</v>
      </c>
      <c r="C59" s="123" t="s">
        <v>5727</v>
      </c>
      <c r="D59" s="124" t="s">
        <v>5733</v>
      </c>
      <c r="E59" s="124" t="s">
        <v>5734</v>
      </c>
      <c r="F59" s="124" t="s">
        <v>37</v>
      </c>
      <c r="G59" s="124" t="s">
        <v>93</v>
      </c>
      <c r="H59" s="124" t="s">
        <v>5735</v>
      </c>
      <c r="I59" s="127" t="s">
        <v>5736</v>
      </c>
      <c r="J59" s="125" t="s">
        <v>5737</v>
      </c>
      <c r="K59" s="123" t="s">
        <v>219</v>
      </c>
      <c r="L59" s="122"/>
      <c r="M59" s="124"/>
      <c r="N59" s="53">
        <v>2280</v>
      </c>
      <c r="O59" s="53">
        <v>1000</v>
      </c>
      <c r="P59" s="28">
        <v>5</v>
      </c>
      <c r="Q59" s="28">
        <v>40</v>
      </c>
      <c r="R59" s="22"/>
    </row>
    <row r="60" spans="1:18" s="27" customFormat="1" ht="33" x14ac:dyDescent="0.3">
      <c r="A60" s="21">
        <f t="shared" si="0"/>
        <v>55</v>
      </c>
      <c r="B60" s="122" t="s">
        <v>5557</v>
      </c>
      <c r="C60" s="123" t="s">
        <v>5727</v>
      </c>
      <c r="D60" s="124" t="s">
        <v>5733</v>
      </c>
      <c r="E60" s="124" t="s">
        <v>5734</v>
      </c>
      <c r="F60" s="124" t="s">
        <v>37</v>
      </c>
      <c r="G60" s="124" t="s">
        <v>93</v>
      </c>
      <c r="H60" s="124" t="s">
        <v>5738</v>
      </c>
      <c r="I60" s="126" t="s">
        <v>5739</v>
      </c>
      <c r="J60" s="124" t="s">
        <v>5740</v>
      </c>
      <c r="K60" s="123" t="s">
        <v>219</v>
      </c>
      <c r="L60" s="122"/>
      <c r="M60" s="124"/>
      <c r="N60" s="53">
        <v>3813</v>
      </c>
      <c r="O60" s="53">
        <v>1000</v>
      </c>
      <c r="P60" s="28">
        <v>5</v>
      </c>
      <c r="Q60" s="28">
        <v>80</v>
      </c>
      <c r="R60" s="22"/>
    </row>
    <row r="61" spans="1:18" s="27" customFormat="1" ht="33" x14ac:dyDescent="0.3">
      <c r="A61" s="21">
        <f t="shared" si="0"/>
        <v>56</v>
      </c>
      <c r="B61" s="122" t="s">
        <v>5557</v>
      </c>
      <c r="C61" s="123" t="s">
        <v>5727</v>
      </c>
      <c r="D61" s="124" t="s">
        <v>5733</v>
      </c>
      <c r="E61" s="124" t="s">
        <v>5734</v>
      </c>
      <c r="F61" s="124" t="s">
        <v>37</v>
      </c>
      <c r="G61" s="124" t="s">
        <v>93</v>
      </c>
      <c r="H61" s="124" t="s">
        <v>5741</v>
      </c>
      <c r="I61" s="126" t="s">
        <v>5739</v>
      </c>
      <c r="J61" s="129" t="s">
        <v>5742</v>
      </c>
      <c r="K61" s="123" t="s">
        <v>219</v>
      </c>
      <c r="L61" s="122"/>
      <c r="M61" s="124"/>
      <c r="N61" s="53">
        <v>1440</v>
      </c>
      <c r="O61" s="53">
        <v>1000</v>
      </c>
      <c r="P61" s="28">
        <v>5</v>
      </c>
      <c r="Q61" s="28">
        <v>40</v>
      </c>
      <c r="R61" s="22"/>
    </row>
    <row r="62" spans="1:18" s="27" customFormat="1" ht="33" x14ac:dyDescent="0.3">
      <c r="A62" s="21">
        <f t="shared" si="0"/>
        <v>57</v>
      </c>
      <c r="B62" s="122" t="s">
        <v>5557</v>
      </c>
      <c r="C62" s="123" t="s">
        <v>5727</v>
      </c>
      <c r="D62" s="124" t="s">
        <v>5733</v>
      </c>
      <c r="E62" s="124" t="s">
        <v>5734</v>
      </c>
      <c r="F62" s="124" t="s">
        <v>37</v>
      </c>
      <c r="G62" s="124" t="s">
        <v>93</v>
      </c>
      <c r="H62" s="124" t="s">
        <v>5743</v>
      </c>
      <c r="I62" s="126" t="s">
        <v>5744</v>
      </c>
      <c r="J62" s="124" t="s">
        <v>5745</v>
      </c>
      <c r="K62" s="124" t="s">
        <v>219</v>
      </c>
      <c r="L62" s="124"/>
      <c r="M62" s="124"/>
      <c r="N62" s="53">
        <v>12245</v>
      </c>
      <c r="O62" s="53">
        <v>4000</v>
      </c>
      <c r="P62" s="28" t="s">
        <v>74</v>
      </c>
      <c r="Q62" s="28">
        <v>30</v>
      </c>
      <c r="R62" s="22"/>
    </row>
    <row r="63" spans="1:18" s="27" customFormat="1" ht="33" x14ac:dyDescent="0.3">
      <c r="A63" s="21">
        <f t="shared" si="0"/>
        <v>58</v>
      </c>
      <c r="B63" s="122" t="s">
        <v>5557</v>
      </c>
      <c r="C63" s="123" t="s">
        <v>5727</v>
      </c>
      <c r="D63" s="124" t="s">
        <v>5733</v>
      </c>
      <c r="E63" s="124" t="s">
        <v>5734</v>
      </c>
      <c r="F63" s="124" t="s">
        <v>37</v>
      </c>
      <c r="G63" s="124" t="s">
        <v>93</v>
      </c>
      <c r="H63" s="124" t="s">
        <v>5746</v>
      </c>
      <c r="I63" s="126" t="s">
        <v>5747</v>
      </c>
      <c r="J63" s="124" t="s">
        <v>5748</v>
      </c>
      <c r="K63" s="124" t="s">
        <v>219</v>
      </c>
      <c r="L63" s="124"/>
      <c r="M63" s="124"/>
      <c r="N63" s="53">
        <v>4415</v>
      </c>
      <c r="O63" s="53">
        <v>1692</v>
      </c>
      <c r="P63" s="28">
        <v>70</v>
      </c>
      <c r="Q63" s="28">
        <v>100</v>
      </c>
      <c r="R63" s="22"/>
    </row>
    <row r="64" spans="1:18" s="27" customFormat="1" ht="33" x14ac:dyDescent="0.3">
      <c r="A64" s="21">
        <f t="shared" si="0"/>
        <v>59</v>
      </c>
      <c r="B64" s="122" t="s">
        <v>5557</v>
      </c>
      <c r="C64" s="123" t="s">
        <v>5727</v>
      </c>
      <c r="D64" s="124" t="s">
        <v>5733</v>
      </c>
      <c r="E64" s="124" t="s">
        <v>5734</v>
      </c>
      <c r="F64" s="124" t="s">
        <v>37</v>
      </c>
      <c r="G64" s="124" t="s">
        <v>93</v>
      </c>
      <c r="H64" s="124" t="s">
        <v>5749</v>
      </c>
      <c r="I64" s="126" t="s">
        <v>5750</v>
      </c>
      <c r="J64" s="124" t="s">
        <v>5751</v>
      </c>
      <c r="K64" s="124" t="s">
        <v>219</v>
      </c>
      <c r="L64" s="124"/>
      <c r="M64" s="124"/>
      <c r="N64" s="53">
        <v>1073</v>
      </c>
      <c r="O64" s="53">
        <v>273</v>
      </c>
      <c r="P64" s="28" t="s">
        <v>74</v>
      </c>
      <c r="Q64" s="28">
        <v>100</v>
      </c>
      <c r="R64" s="22"/>
    </row>
    <row r="65" spans="1:18" s="27" customFormat="1" ht="33" x14ac:dyDescent="0.3">
      <c r="A65" s="21">
        <f t="shared" si="0"/>
        <v>60</v>
      </c>
      <c r="B65" s="122" t="s">
        <v>5557</v>
      </c>
      <c r="C65" s="123" t="s">
        <v>5727</v>
      </c>
      <c r="D65" s="124" t="s">
        <v>5733</v>
      </c>
      <c r="E65" s="124" t="s">
        <v>5734</v>
      </c>
      <c r="F65" s="124" t="s">
        <v>37</v>
      </c>
      <c r="G65" s="124" t="s">
        <v>93</v>
      </c>
      <c r="H65" s="124" t="s">
        <v>5752</v>
      </c>
      <c r="I65" s="126" t="s">
        <v>5753</v>
      </c>
      <c r="J65" s="124" t="s">
        <v>5751</v>
      </c>
      <c r="K65" s="124" t="s">
        <v>219</v>
      </c>
      <c r="L65" s="124"/>
      <c r="M65" s="124"/>
      <c r="N65" s="53">
        <v>2204</v>
      </c>
      <c r="O65" s="53">
        <v>204</v>
      </c>
      <c r="P65" s="28" t="s">
        <v>74</v>
      </c>
      <c r="Q65" s="28">
        <v>100</v>
      </c>
      <c r="R65" s="22"/>
    </row>
    <row r="66" spans="1:18" s="27" customFormat="1" ht="33" x14ac:dyDescent="0.3">
      <c r="A66" s="21">
        <f t="shared" si="0"/>
        <v>61</v>
      </c>
      <c r="B66" s="122" t="s">
        <v>5557</v>
      </c>
      <c r="C66" s="123" t="s">
        <v>5727</v>
      </c>
      <c r="D66" s="124" t="s">
        <v>5733</v>
      </c>
      <c r="E66" s="124" t="s">
        <v>5734</v>
      </c>
      <c r="F66" s="124" t="s">
        <v>28</v>
      </c>
      <c r="G66" s="124" t="s">
        <v>93</v>
      </c>
      <c r="H66" s="124" t="s">
        <v>5754</v>
      </c>
      <c r="I66" s="126" t="s">
        <v>3195</v>
      </c>
      <c r="J66" s="124" t="s">
        <v>5751</v>
      </c>
      <c r="K66" s="124" t="s">
        <v>73</v>
      </c>
      <c r="L66" s="124"/>
      <c r="M66" s="124"/>
      <c r="N66" s="53">
        <v>320</v>
      </c>
      <c r="O66" s="53">
        <v>320</v>
      </c>
      <c r="P66" s="28" t="s">
        <v>74</v>
      </c>
      <c r="Q66" s="28">
        <v>100</v>
      </c>
      <c r="R66" s="22"/>
    </row>
    <row r="67" spans="1:18" s="27" customFormat="1" ht="33" x14ac:dyDescent="0.3">
      <c r="A67" s="21">
        <f t="shared" si="0"/>
        <v>62</v>
      </c>
      <c r="B67" s="122" t="s">
        <v>5557</v>
      </c>
      <c r="C67" s="123" t="s">
        <v>5727</v>
      </c>
      <c r="D67" s="124" t="s">
        <v>5733</v>
      </c>
      <c r="E67" s="124" t="s">
        <v>5734</v>
      </c>
      <c r="F67" s="124" t="s">
        <v>28</v>
      </c>
      <c r="G67" s="124" t="s">
        <v>93</v>
      </c>
      <c r="H67" s="124" t="s">
        <v>5755</v>
      </c>
      <c r="I67" s="126" t="s">
        <v>4243</v>
      </c>
      <c r="J67" s="124" t="s">
        <v>5751</v>
      </c>
      <c r="K67" s="124" t="s">
        <v>73</v>
      </c>
      <c r="L67" s="124"/>
      <c r="M67" s="124"/>
      <c r="N67" s="53">
        <v>320</v>
      </c>
      <c r="O67" s="53">
        <v>320</v>
      </c>
      <c r="P67" s="28" t="s">
        <v>74</v>
      </c>
      <c r="Q67" s="28">
        <v>100</v>
      </c>
      <c r="R67" s="22"/>
    </row>
    <row r="68" spans="1:18" s="27" customFormat="1" ht="33" x14ac:dyDescent="0.3">
      <c r="A68" s="21">
        <f t="shared" si="0"/>
        <v>63</v>
      </c>
      <c r="B68" s="122" t="s">
        <v>5557</v>
      </c>
      <c r="C68" s="123" t="s">
        <v>5727</v>
      </c>
      <c r="D68" s="124" t="s">
        <v>5733</v>
      </c>
      <c r="E68" s="124" t="s">
        <v>5734</v>
      </c>
      <c r="F68" s="124" t="s">
        <v>28</v>
      </c>
      <c r="G68" s="124" t="s">
        <v>93</v>
      </c>
      <c r="H68" s="124" t="s">
        <v>5756</v>
      </c>
      <c r="I68" s="126" t="s">
        <v>2580</v>
      </c>
      <c r="J68" s="124" t="s">
        <v>5751</v>
      </c>
      <c r="K68" s="124" t="s">
        <v>73</v>
      </c>
      <c r="L68" s="124"/>
      <c r="M68" s="124"/>
      <c r="N68" s="53">
        <v>320</v>
      </c>
      <c r="O68" s="53">
        <v>320</v>
      </c>
      <c r="P68" s="28" t="s">
        <v>74</v>
      </c>
      <c r="Q68" s="28">
        <v>100</v>
      </c>
      <c r="R68" s="22"/>
    </row>
    <row r="69" spans="1:18" s="27" customFormat="1" ht="33" x14ac:dyDescent="0.3">
      <c r="A69" s="21">
        <f t="shared" si="0"/>
        <v>64</v>
      </c>
      <c r="B69" s="122" t="s">
        <v>5557</v>
      </c>
      <c r="C69" s="123" t="s">
        <v>5727</v>
      </c>
      <c r="D69" s="124" t="s">
        <v>5733</v>
      </c>
      <c r="E69" s="124" t="s">
        <v>5734</v>
      </c>
      <c r="F69" s="124" t="s">
        <v>28</v>
      </c>
      <c r="G69" s="124" t="s">
        <v>93</v>
      </c>
      <c r="H69" s="124" t="s">
        <v>5757</v>
      </c>
      <c r="I69" s="126" t="s">
        <v>4582</v>
      </c>
      <c r="J69" s="124" t="s">
        <v>5751</v>
      </c>
      <c r="K69" s="124" t="s">
        <v>73</v>
      </c>
      <c r="L69" s="124"/>
      <c r="M69" s="124"/>
      <c r="N69" s="53">
        <v>320</v>
      </c>
      <c r="O69" s="53">
        <v>320</v>
      </c>
      <c r="P69" s="28" t="s">
        <v>74</v>
      </c>
      <c r="Q69" s="28">
        <v>100</v>
      </c>
      <c r="R69" s="22"/>
    </row>
    <row r="70" spans="1:18" s="27" customFormat="1" ht="33" x14ac:dyDescent="0.3">
      <c r="A70" s="21">
        <f t="shared" si="0"/>
        <v>65</v>
      </c>
      <c r="B70" s="122" t="s">
        <v>5557</v>
      </c>
      <c r="C70" s="129" t="s">
        <v>5758</v>
      </c>
      <c r="D70" s="124" t="s">
        <v>5759</v>
      </c>
      <c r="E70" s="124" t="s">
        <v>5760</v>
      </c>
      <c r="F70" s="124" t="s">
        <v>37</v>
      </c>
      <c r="G70" s="124" t="s">
        <v>93</v>
      </c>
      <c r="H70" s="122" t="s">
        <v>5724</v>
      </c>
      <c r="I70" s="127" t="s">
        <v>5761</v>
      </c>
      <c r="J70" s="123" t="s">
        <v>5762</v>
      </c>
      <c r="K70" s="124" t="s">
        <v>219</v>
      </c>
      <c r="L70" s="122"/>
      <c r="M70" s="122"/>
      <c r="N70" s="51">
        <v>325</v>
      </c>
      <c r="O70" s="51">
        <v>269</v>
      </c>
      <c r="P70" s="26">
        <v>30</v>
      </c>
      <c r="Q70" s="26">
        <v>100</v>
      </c>
      <c r="R70" s="21"/>
    </row>
    <row r="71" spans="1:18" s="27" customFormat="1" ht="33" x14ac:dyDescent="0.3">
      <c r="A71" s="21">
        <f t="shared" ref="A71:A134" si="1">ROW()-5</f>
        <v>66</v>
      </c>
      <c r="B71" s="122" t="s">
        <v>5557</v>
      </c>
      <c r="C71" s="129" t="s">
        <v>5758</v>
      </c>
      <c r="D71" s="124" t="s">
        <v>5759</v>
      </c>
      <c r="E71" s="124" t="s">
        <v>5760</v>
      </c>
      <c r="F71" s="124" t="s">
        <v>37</v>
      </c>
      <c r="G71" s="124" t="s">
        <v>93</v>
      </c>
      <c r="H71" s="122" t="s">
        <v>5763</v>
      </c>
      <c r="I71" s="127" t="s">
        <v>5764</v>
      </c>
      <c r="J71" s="123" t="s">
        <v>5765</v>
      </c>
      <c r="K71" s="124" t="s">
        <v>264</v>
      </c>
      <c r="L71" s="122"/>
      <c r="M71" s="122"/>
      <c r="N71" s="51">
        <v>500</v>
      </c>
      <c r="O71" s="51">
        <v>500</v>
      </c>
      <c r="P71" s="26" t="s">
        <v>74</v>
      </c>
      <c r="Q71" s="26">
        <v>100</v>
      </c>
      <c r="R71" s="21"/>
    </row>
    <row r="72" spans="1:18" s="27" customFormat="1" ht="33" x14ac:dyDescent="0.3">
      <c r="A72" s="21">
        <f t="shared" si="1"/>
        <v>67</v>
      </c>
      <c r="B72" s="122" t="s">
        <v>5557</v>
      </c>
      <c r="C72" s="129" t="s">
        <v>5758</v>
      </c>
      <c r="D72" s="124" t="s">
        <v>5759</v>
      </c>
      <c r="E72" s="124" t="s">
        <v>5760</v>
      </c>
      <c r="F72" s="124" t="s">
        <v>37</v>
      </c>
      <c r="G72" s="124" t="s">
        <v>93</v>
      </c>
      <c r="H72" s="122" t="s">
        <v>5766</v>
      </c>
      <c r="I72" s="127" t="s">
        <v>5764</v>
      </c>
      <c r="J72" s="123" t="s">
        <v>5765</v>
      </c>
      <c r="K72" s="124" t="s">
        <v>264</v>
      </c>
      <c r="L72" s="122"/>
      <c r="M72" s="122"/>
      <c r="N72" s="51">
        <v>350</v>
      </c>
      <c r="O72" s="51">
        <v>350</v>
      </c>
      <c r="P72" s="26" t="s">
        <v>74</v>
      </c>
      <c r="Q72" s="26">
        <v>100</v>
      </c>
      <c r="R72" s="21"/>
    </row>
    <row r="73" spans="1:18" s="27" customFormat="1" ht="33" x14ac:dyDescent="0.3">
      <c r="A73" s="21">
        <f t="shared" si="1"/>
        <v>68</v>
      </c>
      <c r="B73" s="21" t="s">
        <v>5557</v>
      </c>
      <c r="C73" s="35" t="s">
        <v>5758</v>
      </c>
      <c r="D73" s="22" t="s">
        <v>5759</v>
      </c>
      <c r="E73" s="22" t="s">
        <v>5760</v>
      </c>
      <c r="F73" s="22" t="s">
        <v>37</v>
      </c>
      <c r="G73" s="22" t="s">
        <v>93</v>
      </c>
      <c r="H73" s="21" t="s">
        <v>5767</v>
      </c>
      <c r="I73" s="33" t="s">
        <v>5764</v>
      </c>
      <c r="J73" s="25" t="s">
        <v>5703</v>
      </c>
      <c r="K73" s="22" t="s">
        <v>264</v>
      </c>
      <c r="L73" s="21"/>
      <c r="M73" s="21"/>
      <c r="N73" s="51">
        <v>300</v>
      </c>
      <c r="O73" s="51">
        <v>300</v>
      </c>
      <c r="P73" s="26" t="s">
        <v>74</v>
      </c>
      <c r="Q73" s="26">
        <v>100</v>
      </c>
      <c r="R73" s="21"/>
    </row>
    <row r="74" spans="1:18" s="27" customFormat="1" ht="49.5" x14ac:dyDescent="0.3">
      <c r="A74" s="21">
        <f t="shared" si="1"/>
        <v>69</v>
      </c>
      <c r="B74" s="21" t="s">
        <v>5557</v>
      </c>
      <c r="C74" s="35" t="s">
        <v>5758</v>
      </c>
      <c r="D74" s="22" t="s">
        <v>5759</v>
      </c>
      <c r="E74" s="22" t="s">
        <v>5760</v>
      </c>
      <c r="F74" s="22" t="s">
        <v>37</v>
      </c>
      <c r="G74" s="22" t="s">
        <v>93</v>
      </c>
      <c r="H74" s="21" t="s">
        <v>5768</v>
      </c>
      <c r="I74" s="33" t="s">
        <v>5769</v>
      </c>
      <c r="J74" s="25" t="s">
        <v>5770</v>
      </c>
      <c r="K74" s="22" t="s">
        <v>264</v>
      </c>
      <c r="L74" s="21"/>
      <c r="M74" s="21"/>
      <c r="N74" s="51">
        <v>100</v>
      </c>
      <c r="O74" s="51">
        <v>100</v>
      </c>
      <c r="P74" s="26" t="s">
        <v>74</v>
      </c>
      <c r="Q74" s="26">
        <v>100</v>
      </c>
      <c r="R74" s="21"/>
    </row>
    <row r="75" spans="1:18" s="27" customFormat="1" ht="33" x14ac:dyDescent="0.3">
      <c r="A75" s="21">
        <f t="shared" si="1"/>
        <v>70</v>
      </c>
      <c r="B75" s="21" t="s">
        <v>5557</v>
      </c>
      <c r="C75" s="35" t="s">
        <v>5758</v>
      </c>
      <c r="D75" s="22" t="s">
        <v>5759</v>
      </c>
      <c r="E75" s="22" t="s">
        <v>5760</v>
      </c>
      <c r="F75" s="22" t="s">
        <v>37</v>
      </c>
      <c r="G75" s="22" t="s">
        <v>93</v>
      </c>
      <c r="H75" s="21" t="s">
        <v>5771</v>
      </c>
      <c r="I75" s="33" t="s">
        <v>5772</v>
      </c>
      <c r="J75" s="25" t="s">
        <v>5773</v>
      </c>
      <c r="K75" s="22" t="s">
        <v>264</v>
      </c>
      <c r="L75" s="21"/>
      <c r="M75" s="21"/>
      <c r="N75" s="51">
        <v>260</v>
      </c>
      <c r="O75" s="51">
        <v>260</v>
      </c>
      <c r="P75" s="26" t="s">
        <v>74</v>
      </c>
      <c r="Q75" s="26">
        <v>100</v>
      </c>
      <c r="R75" s="21"/>
    </row>
    <row r="76" spans="1:18" s="27" customFormat="1" ht="33" x14ac:dyDescent="0.3">
      <c r="A76" s="21">
        <f t="shared" si="1"/>
        <v>71</v>
      </c>
      <c r="B76" s="21" t="s">
        <v>5557</v>
      </c>
      <c r="C76" s="35" t="s">
        <v>5758</v>
      </c>
      <c r="D76" s="22" t="s">
        <v>5759</v>
      </c>
      <c r="E76" s="22" t="s">
        <v>5760</v>
      </c>
      <c r="F76" s="22" t="s">
        <v>37</v>
      </c>
      <c r="G76" s="22" t="s">
        <v>93</v>
      </c>
      <c r="H76" s="21" t="s">
        <v>5774</v>
      </c>
      <c r="I76" s="33" t="s">
        <v>5775</v>
      </c>
      <c r="J76" s="25" t="s">
        <v>5776</v>
      </c>
      <c r="K76" s="22" t="s">
        <v>264</v>
      </c>
      <c r="L76" s="21"/>
      <c r="M76" s="21"/>
      <c r="N76" s="51">
        <v>250</v>
      </c>
      <c r="O76" s="51">
        <v>250</v>
      </c>
      <c r="P76" s="26" t="s">
        <v>74</v>
      </c>
      <c r="Q76" s="26">
        <v>100</v>
      </c>
      <c r="R76" s="21"/>
    </row>
    <row r="77" spans="1:18" s="27" customFormat="1" ht="30" customHeight="1" x14ac:dyDescent="0.3">
      <c r="A77" s="21">
        <f t="shared" si="1"/>
        <v>72</v>
      </c>
      <c r="B77" s="35" t="s">
        <v>5777</v>
      </c>
      <c r="C77" s="21" t="s">
        <v>5778</v>
      </c>
      <c r="D77" s="21" t="s">
        <v>5779</v>
      </c>
      <c r="E77" s="21" t="s">
        <v>5780</v>
      </c>
      <c r="F77" s="21" t="s">
        <v>28</v>
      </c>
      <c r="G77" s="22" t="s">
        <v>3364</v>
      </c>
      <c r="H77" s="38" t="s">
        <v>5781</v>
      </c>
      <c r="I77" s="39" t="s">
        <v>5782</v>
      </c>
      <c r="J77" s="25" t="s">
        <v>5783</v>
      </c>
      <c r="K77" s="25">
        <v>2026.08</v>
      </c>
      <c r="L77" s="21">
        <v>2026.12</v>
      </c>
      <c r="M77" s="21" t="s">
        <v>47</v>
      </c>
      <c r="N77" s="51">
        <v>13274</v>
      </c>
      <c r="O77" s="51" t="s">
        <v>219</v>
      </c>
      <c r="P77" s="26" t="s">
        <v>74</v>
      </c>
      <c r="Q77" s="26" t="s">
        <v>219</v>
      </c>
      <c r="R77" s="21"/>
    </row>
    <row r="78" spans="1:18" s="27" customFormat="1" ht="30" customHeight="1" x14ac:dyDescent="0.3">
      <c r="A78" s="21">
        <f t="shared" si="1"/>
        <v>73</v>
      </c>
      <c r="B78" s="35" t="s">
        <v>5777</v>
      </c>
      <c r="C78" s="21" t="s">
        <v>5778</v>
      </c>
      <c r="D78" s="21" t="s">
        <v>5779</v>
      </c>
      <c r="E78" s="21" t="s">
        <v>5780</v>
      </c>
      <c r="F78" s="21" t="s">
        <v>28</v>
      </c>
      <c r="G78" s="22" t="s">
        <v>3364</v>
      </c>
      <c r="H78" s="40" t="s">
        <v>5784</v>
      </c>
      <c r="I78" s="39" t="s">
        <v>5785</v>
      </c>
      <c r="J78" s="25" t="s">
        <v>5786</v>
      </c>
      <c r="K78" s="25">
        <v>2026.08</v>
      </c>
      <c r="L78" s="22">
        <v>2026.12</v>
      </c>
      <c r="M78" s="22">
        <v>2029.08</v>
      </c>
      <c r="N78" s="53">
        <v>48911</v>
      </c>
      <c r="O78" s="51" t="s">
        <v>219</v>
      </c>
      <c r="P78" s="28" t="s">
        <v>74</v>
      </c>
      <c r="Q78" s="26" t="s">
        <v>219</v>
      </c>
      <c r="R78" s="22"/>
    </row>
    <row r="79" spans="1:18" s="27" customFormat="1" ht="30" customHeight="1" x14ac:dyDescent="0.3">
      <c r="A79" s="21">
        <f t="shared" si="1"/>
        <v>74</v>
      </c>
      <c r="B79" s="35" t="s">
        <v>5777</v>
      </c>
      <c r="C79" s="21" t="s">
        <v>5778</v>
      </c>
      <c r="D79" s="21" t="s">
        <v>5779</v>
      </c>
      <c r="E79" s="21" t="s">
        <v>5780</v>
      </c>
      <c r="F79" s="21" t="s">
        <v>28</v>
      </c>
      <c r="G79" s="35" t="s">
        <v>3987</v>
      </c>
      <c r="H79" s="40" t="s">
        <v>5787</v>
      </c>
      <c r="I79" s="41" t="s">
        <v>5788</v>
      </c>
      <c r="J79" s="35" t="s">
        <v>5789</v>
      </c>
      <c r="K79" s="22">
        <v>2026.01</v>
      </c>
      <c r="L79" s="22">
        <v>2026.05</v>
      </c>
      <c r="M79" s="22">
        <v>2028.04</v>
      </c>
      <c r="N79" s="53">
        <v>14900</v>
      </c>
      <c r="O79" s="51" t="s">
        <v>219</v>
      </c>
      <c r="P79" s="26" t="s">
        <v>74</v>
      </c>
      <c r="Q79" s="26" t="s">
        <v>219</v>
      </c>
      <c r="R79" s="41"/>
    </row>
    <row r="80" spans="1:18" s="27" customFormat="1" ht="20.100000000000001" customHeight="1" x14ac:dyDescent="0.3">
      <c r="A80" s="21">
        <f t="shared" si="1"/>
        <v>75</v>
      </c>
      <c r="B80" s="21" t="s">
        <v>5790</v>
      </c>
      <c r="C80" s="21" t="s">
        <v>5791</v>
      </c>
      <c r="D80" s="21" t="s">
        <v>5792</v>
      </c>
      <c r="E80" s="21" t="s">
        <v>5793</v>
      </c>
      <c r="F80" s="21" t="s">
        <v>28</v>
      </c>
      <c r="G80" s="21" t="s">
        <v>4534</v>
      </c>
      <c r="H80" s="33" t="s">
        <v>5794</v>
      </c>
      <c r="I80" s="21" t="s">
        <v>24</v>
      </c>
      <c r="J80" s="33" t="s">
        <v>5795</v>
      </c>
      <c r="K80" s="25" t="s">
        <v>5796</v>
      </c>
      <c r="L80" s="21" t="s">
        <v>5797</v>
      </c>
      <c r="M80" s="22" t="s">
        <v>5798</v>
      </c>
      <c r="N80" s="51">
        <v>201</v>
      </c>
      <c r="O80" s="51">
        <v>201</v>
      </c>
      <c r="P80" s="43" t="s">
        <v>74</v>
      </c>
      <c r="Q80" s="44">
        <v>100</v>
      </c>
      <c r="R80" s="21"/>
    </row>
    <row r="81" spans="1:18" s="27" customFormat="1" ht="20.100000000000001" customHeight="1" x14ac:dyDescent="0.3">
      <c r="A81" s="21">
        <f t="shared" si="1"/>
        <v>76</v>
      </c>
      <c r="B81" s="21" t="s">
        <v>5790</v>
      </c>
      <c r="C81" s="21" t="s">
        <v>5791</v>
      </c>
      <c r="D81" s="21" t="s">
        <v>5792</v>
      </c>
      <c r="E81" s="21" t="s">
        <v>5793</v>
      </c>
      <c r="F81" s="21" t="s">
        <v>28</v>
      </c>
      <c r="G81" s="21" t="s">
        <v>4534</v>
      </c>
      <c r="H81" s="33" t="s">
        <v>5799</v>
      </c>
      <c r="I81" s="21" t="s">
        <v>24</v>
      </c>
      <c r="J81" s="33" t="s">
        <v>5800</v>
      </c>
      <c r="K81" s="25" t="s">
        <v>5796</v>
      </c>
      <c r="L81" s="21" t="s">
        <v>5797</v>
      </c>
      <c r="M81" s="22" t="s">
        <v>5798</v>
      </c>
      <c r="N81" s="53">
        <v>200</v>
      </c>
      <c r="O81" s="53">
        <v>200</v>
      </c>
      <c r="P81" s="43" t="s">
        <v>74</v>
      </c>
      <c r="Q81" s="43">
        <v>100</v>
      </c>
      <c r="R81" s="22"/>
    </row>
    <row r="82" spans="1:18" s="27" customFormat="1" ht="20.100000000000001" customHeight="1" x14ac:dyDescent="0.3">
      <c r="A82" s="21">
        <f t="shared" si="1"/>
        <v>77</v>
      </c>
      <c r="B82" s="21" t="s">
        <v>5790</v>
      </c>
      <c r="C82" s="21" t="s">
        <v>5791</v>
      </c>
      <c r="D82" s="21" t="s">
        <v>5792</v>
      </c>
      <c r="E82" s="21" t="s">
        <v>5793</v>
      </c>
      <c r="F82" s="21" t="s">
        <v>28</v>
      </c>
      <c r="G82" s="21" t="s">
        <v>4534</v>
      </c>
      <c r="H82" s="33" t="s">
        <v>5801</v>
      </c>
      <c r="I82" s="22" t="s">
        <v>24</v>
      </c>
      <c r="J82" s="33" t="s">
        <v>5802</v>
      </c>
      <c r="K82" s="25" t="s">
        <v>5796</v>
      </c>
      <c r="L82" s="21" t="s">
        <v>5797</v>
      </c>
      <c r="M82" s="22" t="s">
        <v>5798</v>
      </c>
      <c r="N82" s="53">
        <v>200</v>
      </c>
      <c r="O82" s="53">
        <v>200</v>
      </c>
      <c r="P82" s="43" t="s">
        <v>74</v>
      </c>
      <c r="Q82" s="43">
        <v>100</v>
      </c>
      <c r="R82" s="41"/>
    </row>
    <row r="83" spans="1:18" s="27" customFormat="1" ht="20.100000000000001" customHeight="1" x14ac:dyDescent="0.3">
      <c r="A83" s="21">
        <f t="shared" si="1"/>
        <v>78</v>
      </c>
      <c r="B83" s="21" t="s">
        <v>5790</v>
      </c>
      <c r="C83" s="21" t="s">
        <v>5791</v>
      </c>
      <c r="D83" s="22" t="s">
        <v>5803</v>
      </c>
      <c r="E83" s="22" t="s">
        <v>5804</v>
      </c>
      <c r="F83" s="22" t="s">
        <v>28</v>
      </c>
      <c r="G83" s="22" t="s">
        <v>1003</v>
      </c>
      <c r="H83" s="32" t="s">
        <v>5805</v>
      </c>
      <c r="I83" s="22" t="s">
        <v>5806</v>
      </c>
      <c r="J83" s="32" t="s">
        <v>5807</v>
      </c>
      <c r="K83" s="22" t="s">
        <v>42</v>
      </c>
      <c r="L83" s="22" t="s">
        <v>219</v>
      </c>
      <c r="M83" s="22" t="s">
        <v>219</v>
      </c>
      <c r="N83" s="53">
        <v>200</v>
      </c>
      <c r="O83" s="53">
        <v>200</v>
      </c>
      <c r="P83" s="43" t="s">
        <v>74</v>
      </c>
      <c r="Q83" s="43">
        <v>100</v>
      </c>
      <c r="R83" s="22"/>
    </row>
    <row r="84" spans="1:18" s="27" customFormat="1" ht="20.100000000000001" customHeight="1" x14ac:dyDescent="0.3">
      <c r="A84" s="21">
        <f t="shared" si="1"/>
        <v>79</v>
      </c>
      <c r="B84" s="21" t="s">
        <v>5790</v>
      </c>
      <c r="C84" s="21" t="s">
        <v>5791</v>
      </c>
      <c r="D84" s="22" t="s">
        <v>5803</v>
      </c>
      <c r="E84" s="22" t="s">
        <v>5804</v>
      </c>
      <c r="F84" s="22" t="s">
        <v>28</v>
      </c>
      <c r="G84" s="22" t="s">
        <v>1003</v>
      </c>
      <c r="H84" s="32" t="s">
        <v>5808</v>
      </c>
      <c r="I84" s="22" t="s">
        <v>5806</v>
      </c>
      <c r="J84" s="32" t="s">
        <v>5807</v>
      </c>
      <c r="K84" s="22" t="s">
        <v>42</v>
      </c>
      <c r="L84" s="22" t="s">
        <v>219</v>
      </c>
      <c r="M84" s="22" t="s">
        <v>219</v>
      </c>
      <c r="N84" s="53">
        <v>200</v>
      </c>
      <c r="O84" s="53">
        <v>200</v>
      </c>
      <c r="P84" s="43" t="s">
        <v>74</v>
      </c>
      <c r="Q84" s="43">
        <v>100</v>
      </c>
      <c r="R84" s="22"/>
    </row>
    <row r="85" spans="1:18" s="27" customFormat="1" ht="20.100000000000001" customHeight="1" x14ac:dyDescent="0.3">
      <c r="A85" s="21">
        <f t="shared" si="1"/>
        <v>80</v>
      </c>
      <c r="B85" s="21" t="s">
        <v>5790</v>
      </c>
      <c r="C85" s="21" t="s">
        <v>5791</v>
      </c>
      <c r="D85" s="22" t="s">
        <v>5803</v>
      </c>
      <c r="E85" s="22" t="s">
        <v>5804</v>
      </c>
      <c r="F85" s="22" t="s">
        <v>28</v>
      </c>
      <c r="G85" s="22" t="s">
        <v>1003</v>
      </c>
      <c r="H85" s="32" t="s">
        <v>5809</v>
      </c>
      <c r="I85" s="22" t="s">
        <v>5806</v>
      </c>
      <c r="J85" s="32" t="s">
        <v>5810</v>
      </c>
      <c r="K85" s="22" t="s">
        <v>42</v>
      </c>
      <c r="L85" s="22" t="s">
        <v>219</v>
      </c>
      <c r="M85" s="22" t="s">
        <v>219</v>
      </c>
      <c r="N85" s="53">
        <v>200</v>
      </c>
      <c r="O85" s="53">
        <v>200</v>
      </c>
      <c r="P85" s="43" t="s">
        <v>74</v>
      </c>
      <c r="Q85" s="43">
        <v>100</v>
      </c>
      <c r="R85" s="22"/>
    </row>
    <row r="86" spans="1:18" s="27" customFormat="1" ht="20.100000000000001" customHeight="1" x14ac:dyDescent="0.3">
      <c r="A86" s="21">
        <f t="shared" si="1"/>
        <v>81</v>
      </c>
      <c r="B86" s="21" t="s">
        <v>5790</v>
      </c>
      <c r="C86" s="21" t="s">
        <v>5791</v>
      </c>
      <c r="D86" s="22" t="s">
        <v>5803</v>
      </c>
      <c r="E86" s="22" t="s">
        <v>5804</v>
      </c>
      <c r="F86" s="22" t="s">
        <v>28</v>
      </c>
      <c r="G86" s="22" t="s">
        <v>1003</v>
      </c>
      <c r="H86" s="32" t="s">
        <v>5811</v>
      </c>
      <c r="I86" s="22" t="s">
        <v>5806</v>
      </c>
      <c r="J86" s="32" t="s">
        <v>5810</v>
      </c>
      <c r="K86" s="22" t="s">
        <v>42</v>
      </c>
      <c r="L86" s="22" t="s">
        <v>219</v>
      </c>
      <c r="M86" s="22" t="s">
        <v>219</v>
      </c>
      <c r="N86" s="53">
        <v>200</v>
      </c>
      <c r="O86" s="53">
        <v>200</v>
      </c>
      <c r="P86" s="43" t="s">
        <v>74</v>
      </c>
      <c r="Q86" s="43">
        <v>100</v>
      </c>
      <c r="R86" s="22"/>
    </row>
    <row r="87" spans="1:18" s="27" customFormat="1" ht="20.100000000000001" customHeight="1" x14ac:dyDescent="0.3">
      <c r="A87" s="21">
        <f t="shared" si="1"/>
        <v>82</v>
      </c>
      <c r="B87" s="21" t="s">
        <v>5790</v>
      </c>
      <c r="C87" s="21" t="s">
        <v>5791</v>
      </c>
      <c r="D87" s="22" t="s">
        <v>5812</v>
      </c>
      <c r="E87" s="22" t="s">
        <v>5813</v>
      </c>
      <c r="F87" s="22" t="s">
        <v>28</v>
      </c>
      <c r="G87" s="22" t="s">
        <v>1003</v>
      </c>
      <c r="H87" s="32" t="s">
        <v>5814</v>
      </c>
      <c r="I87" s="22" t="s">
        <v>5806</v>
      </c>
      <c r="J87" s="32" t="s">
        <v>5815</v>
      </c>
      <c r="K87" s="22" t="s">
        <v>42</v>
      </c>
      <c r="L87" s="22" t="s">
        <v>219</v>
      </c>
      <c r="M87" s="22" t="s">
        <v>219</v>
      </c>
      <c r="N87" s="53">
        <v>100</v>
      </c>
      <c r="O87" s="53">
        <v>100</v>
      </c>
      <c r="P87" s="43" t="s">
        <v>74</v>
      </c>
      <c r="Q87" s="43">
        <v>100</v>
      </c>
      <c r="R87" s="22"/>
    </row>
    <row r="88" spans="1:18" s="27" customFormat="1" ht="20.100000000000001" customHeight="1" x14ac:dyDescent="0.3">
      <c r="A88" s="21">
        <f t="shared" si="1"/>
        <v>83</v>
      </c>
      <c r="B88" s="21" t="s">
        <v>5790</v>
      </c>
      <c r="C88" s="21" t="s">
        <v>5791</v>
      </c>
      <c r="D88" s="22" t="s">
        <v>5816</v>
      </c>
      <c r="E88" s="22" t="s">
        <v>5817</v>
      </c>
      <c r="F88" s="22" t="s">
        <v>28</v>
      </c>
      <c r="G88" s="22" t="s">
        <v>1003</v>
      </c>
      <c r="H88" s="32" t="s">
        <v>5818</v>
      </c>
      <c r="I88" s="22" t="s">
        <v>5819</v>
      </c>
      <c r="J88" s="32" t="s">
        <v>5820</v>
      </c>
      <c r="K88" s="22" t="s">
        <v>42</v>
      </c>
      <c r="L88" s="22" t="s">
        <v>219</v>
      </c>
      <c r="M88" s="22" t="s">
        <v>219</v>
      </c>
      <c r="N88" s="53">
        <v>200</v>
      </c>
      <c r="O88" s="53">
        <v>200</v>
      </c>
      <c r="P88" s="43" t="s">
        <v>74</v>
      </c>
      <c r="Q88" s="43">
        <v>100</v>
      </c>
      <c r="R88" s="22"/>
    </row>
    <row r="89" spans="1:18" s="27" customFormat="1" ht="20.100000000000001" customHeight="1" x14ac:dyDescent="0.3">
      <c r="A89" s="21">
        <f t="shared" si="1"/>
        <v>84</v>
      </c>
      <c r="B89" s="21" t="s">
        <v>5790</v>
      </c>
      <c r="C89" s="21" t="s">
        <v>5791</v>
      </c>
      <c r="D89" s="22" t="s">
        <v>5816</v>
      </c>
      <c r="E89" s="22" t="s">
        <v>5817</v>
      </c>
      <c r="F89" s="22" t="s">
        <v>28</v>
      </c>
      <c r="G89" s="22" t="s">
        <v>1003</v>
      </c>
      <c r="H89" s="32" t="s">
        <v>5821</v>
      </c>
      <c r="I89" s="22" t="s">
        <v>5819</v>
      </c>
      <c r="J89" s="32" t="s">
        <v>5820</v>
      </c>
      <c r="K89" s="22" t="s">
        <v>42</v>
      </c>
      <c r="L89" s="22" t="s">
        <v>219</v>
      </c>
      <c r="M89" s="22" t="s">
        <v>219</v>
      </c>
      <c r="N89" s="53">
        <v>200</v>
      </c>
      <c r="O89" s="53">
        <v>200</v>
      </c>
      <c r="P89" s="43" t="s">
        <v>74</v>
      </c>
      <c r="Q89" s="43">
        <v>100</v>
      </c>
      <c r="R89" s="22"/>
    </row>
    <row r="90" spans="1:18" s="27" customFormat="1" ht="20.100000000000001" customHeight="1" x14ac:dyDescent="0.3">
      <c r="A90" s="21">
        <f t="shared" si="1"/>
        <v>85</v>
      </c>
      <c r="B90" s="21" t="s">
        <v>5790</v>
      </c>
      <c r="C90" s="21" t="s">
        <v>5822</v>
      </c>
      <c r="D90" s="21" t="s">
        <v>5823</v>
      </c>
      <c r="E90" s="21" t="s">
        <v>5824</v>
      </c>
      <c r="F90" s="21" t="s">
        <v>37</v>
      </c>
      <c r="G90" s="21" t="s">
        <v>221</v>
      </c>
      <c r="H90" s="33" t="s">
        <v>5825</v>
      </c>
      <c r="I90" s="21" t="s">
        <v>5826</v>
      </c>
      <c r="J90" s="33" t="s">
        <v>5827</v>
      </c>
      <c r="K90" s="25" t="s">
        <v>97</v>
      </c>
      <c r="L90" s="21" t="s">
        <v>5828</v>
      </c>
      <c r="M90" s="21" t="s">
        <v>5797</v>
      </c>
      <c r="N90" s="51">
        <v>21074</v>
      </c>
      <c r="O90" s="51">
        <v>1911</v>
      </c>
      <c r="P90" s="44">
        <v>85</v>
      </c>
      <c r="Q90" s="44">
        <v>100</v>
      </c>
      <c r="R90" s="21"/>
    </row>
    <row r="91" spans="1:18" s="27" customFormat="1" ht="20.100000000000001" customHeight="1" x14ac:dyDescent="0.3">
      <c r="A91" s="21">
        <f t="shared" si="1"/>
        <v>86</v>
      </c>
      <c r="B91" s="21" t="s">
        <v>5790</v>
      </c>
      <c r="C91" s="21" t="s">
        <v>5822</v>
      </c>
      <c r="D91" s="21" t="s">
        <v>5823</v>
      </c>
      <c r="E91" s="21" t="s">
        <v>5824</v>
      </c>
      <c r="F91" s="21" t="s">
        <v>37</v>
      </c>
      <c r="G91" s="21" t="s">
        <v>221</v>
      </c>
      <c r="H91" s="33" t="s">
        <v>5829</v>
      </c>
      <c r="I91" s="21" t="s">
        <v>5830</v>
      </c>
      <c r="J91" s="32" t="s">
        <v>5831</v>
      </c>
      <c r="K91" s="25" t="s">
        <v>97</v>
      </c>
      <c r="L91" s="22" t="s">
        <v>5832</v>
      </c>
      <c r="M91" s="22" t="s">
        <v>5833</v>
      </c>
      <c r="N91" s="53">
        <v>10249</v>
      </c>
      <c r="O91" s="53">
        <v>3697</v>
      </c>
      <c r="P91" s="43">
        <v>60</v>
      </c>
      <c r="Q91" s="43">
        <v>100</v>
      </c>
      <c r="R91" s="22"/>
    </row>
    <row r="92" spans="1:18" s="27" customFormat="1" ht="20.100000000000001" customHeight="1" x14ac:dyDescent="0.3">
      <c r="A92" s="21">
        <f t="shared" si="1"/>
        <v>87</v>
      </c>
      <c r="B92" s="21" t="s">
        <v>5790</v>
      </c>
      <c r="C92" s="21" t="s">
        <v>5822</v>
      </c>
      <c r="D92" s="21" t="s">
        <v>5823</v>
      </c>
      <c r="E92" s="21" t="s">
        <v>5824</v>
      </c>
      <c r="F92" s="21" t="s">
        <v>37</v>
      </c>
      <c r="G92" s="21" t="s">
        <v>221</v>
      </c>
      <c r="H92" s="33" t="s">
        <v>5834</v>
      </c>
      <c r="I92" s="22" t="s">
        <v>5835</v>
      </c>
      <c r="J92" s="32" t="s">
        <v>5836</v>
      </c>
      <c r="K92" s="25" t="s">
        <v>97</v>
      </c>
      <c r="L92" s="22" t="s">
        <v>5837</v>
      </c>
      <c r="M92" s="22" t="s">
        <v>5838</v>
      </c>
      <c r="N92" s="53">
        <v>7998</v>
      </c>
      <c r="O92" s="53">
        <v>1500</v>
      </c>
      <c r="P92" s="43">
        <v>15</v>
      </c>
      <c r="Q92" s="43">
        <v>35</v>
      </c>
      <c r="R92" s="41"/>
    </row>
    <row r="93" spans="1:18" s="27" customFormat="1" ht="20.100000000000001" customHeight="1" x14ac:dyDescent="0.3">
      <c r="A93" s="21">
        <f t="shared" si="1"/>
        <v>88</v>
      </c>
      <c r="B93" s="21" t="s">
        <v>5790</v>
      </c>
      <c r="C93" s="21" t="s">
        <v>5822</v>
      </c>
      <c r="D93" s="22" t="s">
        <v>5839</v>
      </c>
      <c r="E93" s="22" t="s">
        <v>5840</v>
      </c>
      <c r="F93" s="21" t="s">
        <v>37</v>
      </c>
      <c r="G93" s="21" t="s">
        <v>221</v>
      </c>
      <c r="H93" s="32" t="s">
        <v>5841</v>
      </c>
      <c r="I93" s="22" t="s">
        <v>5842</v>
      </c>
      <c r="J93" s="32" t="s">
        <v>5843</v>
      </c>
      <c r="K93" s="25" t="s">
        <v>97</v>
      </c>
      <c r="L93" s="22" t="s">
        <v>5844</v>
      </c>
      <c r="M93" s="22" t="s">
        <v>5798</v>
      </c>
      <c r="N93" s="53">
        <v>3890</v>
      </c>
      <c r="O93" s="53">
        <v>1914</v>
      </c>
      <c r="P93" s="43">
        <v>60</v>
      </c>
      <c r="Q93" s="43">
        <v>100</v>
      </c>
      <c r="R93" s="41"/>
    </row>
    <row r="94" spans="1:18" s="27" customFormat="1" ht="20.100000000000001" customHeight="1" x14ac:dyDescent="0.3">
      <c r="A94" s="21">
        <f t="shared" si="1"/>
        <v>89</v>
      </c>
      <c r="B94" s="21" t="s">
        <v>5790</v>
      </c>
      <c r="C94" s="21" t="s">
        <v>5822</v>
      </c>
      <c r="D94" s="22" t="s">
        <v>5839</v>
      </c>
      <c r="E94" s="22" t="s">
        <v>5840</v>
      </c>
      <c r="F94" s="21" t="s">
        <v>37</v>
      </c>
      <c r="G94" s="21" t="s">
        <v>221</v>
      </c>
      <c r="H94" s="32" t="s">
        <v>5845</v>
      </c>
      <c r="I94" s="22" t="s">
        <v>5846</v>
      </c>
      <c r="J94" s="32" t="s">
        <v>5847</v>
      </c>
      <c r="K94" s="25" t="s">
        <v>97</v>
      </c>
      <c r="L94" s="22" t="s">
        <v>5848</v>
      </c>
      <c r="M94" s="22" t="s">
        <v>5849</v>
      </c>
      <c r="N94" s="53">
        <v>9747</v>
      </c>
      <c r="O94" s="53">
        <v>2925</v>
      </c>
      <c r="P94" s="43">
        <v>80</v>
      </c>
      <c r="Q94" s="43">
        <v>90</v>
      </c>
      <c r="R94" s="41"/>
    </row>
    <row r="95" spans="1:18" s="27" customFormat="1" ht="20.100000000000001" customHeight="1" x14ac:dyDescent="0.3">
      <c r="A95" s="21">
        <f t="shared" si="1"/>
        <v>90</v>
      </c>
      <c r="B95" s="21" t="s">
        <v>5790</v>
      </c>
      <c r="C95" s="21" t="s">
        <v>5822</v>
      </c>
      <c r="D95" s="21" t="s">
        <v>5850</v>
      </c>
      <c r="E95" s="21" t="s">
        <v>5851</v>
      </c>
      <c r="F95" s="21" t="s">
        <v>28</v>
      </c>
      <c r="G95" s="21" t="s">
        <v>3364</v>
      </c>
      <c r="H95" s="33" t="s">
        <v>5852</v>
      </c>
      <c r="I95" s="21" t="s">
        <v>5853</v>
      </c>
      <c r="J95" s="33" t="s">
        <v>5854</v>
      </c>
      <c r="K95" s="25" t="s">
        <v>97</v>
      </c>
      <c r="L95" s="21" t="s">
        <v>97</v>
      </c>
      <c r="M95" s="21" t="s">
        <v>5849</v>
      </c>
      <c r="N95" s="51">
        <v>1634</v>
      </c>
      <c r="O95" s="51">
        <v>1144</v>
      </c>
      <c r="P95" s="43" t="s">
        <v>74</v>
      </c>
      <c r="Q95" s="46">
        <v>70</v>
      </c>
      <c r="R95" s="21"/>
    </row>
    <row r="96" spans="1:18" s="27" customFormat="1" ht="20.100000000000001" customHeight="1" x14ac:dyDescent="0.3">
      <c r="A96" s="21">
        <f t="shared" si="1"/>
        <v>91</v>
      </c>
      <c r="B96" s="21" t="s">
        <v>5790</v>
      </c>
      <c r="C96" s="22" t="s">
        <v>5822</v>
      </c>
      <c r="D96" s="22" t="s">
        <v>5855</v>
      </c>
      <c r="E96" s="22" t="s">
        <v>5856</v>
      </c>
      <c r="F96" s="22" t="s">
        <v>37</v>
      </c>
      <c r="G96" s="22" t="s">
        <v>687</v>
      </c>
      <c r="H96" s="32" t="s">
        <v>5857</v>
      </c>
      <c r="I96" s="21" t="s">
        <v>5858</v>
      </c>
      <c r="J96" s="32" t="s">
        <v>5859</v>
      </c>
      <c r="K96" s="31" t="s">
        <v>97</v>
      </c>
      <c r="L96" s="22" t="s">
        <v>5860</v>
      </c>
      <c r="M96" s="22" t="s">
        <v>97</v>
      </c>
      <c r="N96" s="53">
        <v>22100</v>
      </c>
      <c r="O96" s="53">
        <v>5033</v>
      </c>
      <c r="P96" s="47">
        <v>90</v>
      </c>
      <c r="Q96" s="43">
        <v>100</v>
      </c>
      <c r="R96" s="22"/>
    </row>
    <row r="97" spans="1:18" s="29" customFormat="1" ht="20.100000000000001" customHeight="1" x14ac:dyDescent="0.3">
      <c r="A97" s="21">
        <f t="shared" si="1"/>
        <v>92</v>
      </c>
      <c r="B97" s="21" t="s">
        <v>5790</v>
      </c>
      <c r="C97" s="22" t="s">
        <v>5822</v>
      </c>
      <c r="D97" s="21" t="s">
        <v>5861</v>
      </c>
      <c r="E97" s="21" t="s">
        <v>5862</v>
      </c>
      <c r="F97" s="21" t="s">
        <v>312</v>
      </c>
      <c r="G97" s="22" t="s">
        <v>5863</v>
      </c>
      <c r="H97" s="33" t="s">
        <v>5864</v>
      </c>
      <c r="I97" s="21" t="s">
        <v>5865</v>
      </c>
      <c r="J97" s="33" t="s">
        <v>5866</v>
      </c>
      <c r="K97" s="25" t="s">
        <v>2060</v>
      </c>
      <c r="L97" s="21" t="s">
        <v>5832</v>
      </c>
      <c r="M97" s="21" t="s">
        <v>5798</v>
      </c>
      <c r="N97" s="51">
        <v>2997</v>
      </c>
      <c r="O97" s="51">
        <v>1199</v>
      </c>
      <c r="P97" s="43" t="s">
        <v>74</v>
      </c>
      <c r="Q97" s="44">
        <v>40</v>
      </c>
      <c r="R97" s="21"/>
    </row>
    <row r="98" spans="1:18" s="29" customFormat="1" ht="20.100000000000001" customHeight="1" x14ac:dyDescent="0.3">
      <c r="A98" s="21">
        <f t="shared" si="1"/>
        <v>93</v>
      </c>
      <c r="B98" s="21" t="s">
        <v>5790</v>
      </c>
      <c r="C98" s="22" t="s">
        <v>5822</v>
      </c>
      <c r="D98" s="22" t="s">
        <v>5867</v>
      </c>
      <c r="E98" s="22" t="s">
        <v>5868</v>
      </c>
      <c r="F98" s="22" t="s">
        <v>312</v>
      </c>
      <c r="G98" s="22" t="s">
        <v>5869</v>
      </c>
      <c r="H98" s="32" t="s">
        <v>5870</v>
      </c>
      <c r="I98" s="21" t="s">
        <v>5871</v>
      </c>
      <c r="J98" s="32" t="s">
        <v>5872</v>
      </c>
      <c r="K98" s="31" t="s">
        <v>1356</v>
      </c>
      <c r="L98" s="22" t="s">
        <v>5873</v>
      </c>
      <c r="M98" s="22" t="s">
        <v>5798</v>
      </c>
      <c r="N98" s="53">
        <v>160</v>
      </c>
      <c r="O98" s="53">
        <v>160</v>
      </c>
      <c r="P98" s="43" t="s">
        <v>74</v>
      </c>
      <c r="Q98" s="43">
        <v>100</v>
      </c>
      <c r="R98" s="22"/>
    </row>
    <row r="99" spans="1:18" s="29" customFormat="1" ht="20.100000000000001" customHeight="1" x14ac:dyDescent="0.3">
      <c r="A99" s="21">
        <f t="shared" si="1"/>
        <v>94</v>
      </c>
      <c r="B99" s="21" t="s">
        <v>5790</v>
      </c>
      <c r="C99" s="22" t="s">
        <v>5822</v>
      </c>
      <c r="D99" s="22" t="s">
        <v>5874</v>
      </c>
      <c r="E99" s="22" t="s">
        <v>5875</v>
      </c>
      <c r="F99" s="22" t="s">
        <v>312</v>
      </c>
      <c r="G99" s="22" t="s">
        <v>5869</v>
      </c>
      <c r="H99" s="32" t="s">
        <v>5876</v>
      </c>
      <c r="I99" s="22" t="s">
        <v>5877</v>
      </c>
      <c r="J99" s="32" t="s">
        <v>5878</v>
      </c>
      <c r="K99" s="22" t="s">
        <v>2060</v>
      </c>
      <c r="L99" s="22" t="s">
        <v>5873</v>
      </c>
      <c r="M99" s="22" t="s">
        <v>5849</v>
      </c>
      <c r="N99" s="53">
        <v>1300</v>
      </c>
      <c r="O99" s="53">
        <v>500</v>
      </c>
      <c r="P99" s="43" t="s">
        <v>74</v>
      </c>
      <c r="Q99" s="43">
        <v>30</v>
      </c>
      <c r="R99" s="22"/>
    </row>
    <row r="100" spans="1:18" s="29" customFormat="1" ht="20.100000000000001" customHeight="1" x14ac:dyDescent="0.3">
      <c r="A100" s="21">
        <f t="shared" si="1"/>
        <v>95</v>
      </c>
      <c r="B100" s="21" t="s">
        <v>5790</v>
      </c>
      <c r="C100" s="22" t="s">
        <v>5822</v>
      </c>
      <c r="D100" s="22" t="s">
        <v>5879</v>
      </c>
      <c r="E100" s="22" t="s">
        <v>5880</v>
      </c>
      <c r="F100" s="22" t="s">
        <v>37</v>
      </c>
      <c r="G100" s="22" t="s">
        <v>5863</v>
      </c>
      <c r="H100" s="32" t="s">
        <v>5881</v>
      </c>
      <c r="I100" s="22" t="s">
        <v>5882</v>
      </c>
      <c r="J100" s="32" t="s">
        <v>5883</v>
      </c>
      <c r="K100" s="25" t="s">
        <v>97</v>
      </c>
      <c r="L100" s="22" t="s">
        <v>5832</v>
      </c>
      <c r="M100" s="22" t="s">
        <v>5798</v>
      </c>
      <c r="N100" s="53">
        <v>4952</v>
      </c>
      <c r="O100" s="53">
        <v>500</v>
      </c>
      <c r="P100" s="43">
        <v>90</v>
      </c>
      <c r="Q100" s="43">
        <v>100</v>
      </c>
      <c r="R100" s="22"/>
    </row>
    <row r="101" spans="1:18" s="27" customFormat="1" ht="20.100000000000001" customHeight="1" x14ac:dyDescent="0.3">
      <c r="A101" s="21">
        <f t="shared" si="1"/>
        <v>96</v>
      </c>
      <c r="B101" s="21" t="s">
        <v>5790</v>
      </c>
      <c r="C101" s="22" t="s">
        <v>5822</v>
      </c>
      <c r="D101" s="21" t="s">
        <v>5884</v>
      </c>
      <c r="E101" s="21" t="s">
        <v>5885</v>
      </c>
      <c r="F101" s="21" t="s">
        <v>37</v>
      </c>
      <c r="G101" s="21" t="s">
        <v>5886</v>
      </c>
      <c r="H101" s="33" t="s">
        <v>5887</v>
      </c>
      <c r="I101" s="22" t="s">
        <v>5888</v>
      </c>
      <c r="J101" s="33" t="s">
        <v>5889</v>
      </c>
      <c r="K101" s="25" t="s">
        <v>97</v>
      </c>
      <c r="L101" s="21" t="s">
        <v>5890</v>
      </c>
      <c r="M101" s="21" t="s">
        <v>5798</v>
      </c>
      <c r="N101" s="51">
        <v>1265</v>
      </c>
      <c r="O101" s="51">
        <v>395</v>
      </c>
      <c r="P101" s="44">
        <v>68</v>
      </c>
      <c r="Q101" s="44">
        <v>100</v>
      </c>
      <c r="R101" s="21"/>
    </row>
    <row r="102" spans="1:18" s="27" customFormat="1" ht="20.100000000000001" customHeight="1" x14ac:dyDescent="0.3">
      <c r="A102" s="21">
        <f t="shared" si="1"/>
        <v>97</v>
      </c>
      <c r="B102" s="21" t="s">
        <v>5790</v>
      </c>
      <c r="C102" s="22" t="s">
        <v>5822</v>
      </c>
      <c r="D102" s="21" t="s">
        <v>5884</v>
      </c>
      <c r="E102" s="21" t="s">
        <v>5885</v>
      </c>
      <c r="F102" s="22" t="s">
        <v>37</v>
      </c>
      <c r="G102" s="22" t="s">
        <v>5891</v>
      </c>
      <c r="H102" s="32" t="s">
        <v>5892</v>
      </c>
      <c r="I102" s="21" t="s">
        <v>5893</v>
      </c>
      <c r="J102" s="32" t="s">
        <v>5894</v>
      </c>
      <c r="K102" s="25" t="s">
        <v>97</v>
      </c>
      <c r="L102" s="22" t="s">
        <v>5873</v>
      </c>
      <c r="M102" s="22" t="s">
        <v>5798</v>
      </c>
      <c r="N102" s="53">
        <v>2237</v>
      </c>
      <c r="O102" s="53">
        <v>852</v>
      </c>
      <c r="P102" s="44">
        <v>61</v>
      </c>
      <c r="Q102" s="43">
        <v>100</v>
      </c>
      <c r="R102" s="22"/>
    </row>
    <row r="103" spans="1:18" s="27" customFormat="1" ht="20.100000000000001" customHeight="1" x14ac:dyDescent="0.3">
      <c r="A103" s="21">
        <f t="shared" si="1"/>
        <v>98</v>
      </c>
      <c r="B103" s="21" t="s">
        <v>5790</v>
      </c>
      <c r="C103" s="22" t="s">
        <v>5822</v>
      </c>
      <c r="D103" s="21" t="s">
        <v>5884</v>
      </c>
      <c r="E103" s="21" t="s">
        <v>5895</v>
      </c>
      <c r="F103" s="22" t="s">
        <v>37</v>
      </c>
      <c r="G103" s="22" t="s">
        <v>5896</v>
      </c>
      <c r="H103" s="32" t="s">
        <v>5897</v>
      </c>
      <c r="I103" s="22" t="s">
        <v>5898</v>
      </c>
      <c r="J103" s="32" t="s">
        <v>5899</v>
      </c>
      <c r="K103" s="25" t="s">
        <v>97</v>
      </c>
      <c r="L103" s="22" t="s">
        <v>5873</v>
      </c>
      <c r="M103" s="22" t="s">
        <v>5798</v>
      </c>
      <c r="N103" s="53">
        <v>2265</v>
      </c>
      <c r="O103" s="53">
        <v>1251</v>
      </c>
      <c r="P103" s="44">
        <v>44</v>
      </c>
      <c r="Q103" s="43">
        <v>100</v>
      </c>
      <c r="R103" s="41"/>
    </row>
    <row r="104" spans="1:18" s="27" customFormat="1" ht="20.100000000000001" customHeight="1" x14ac:dyDescent="0.3">
      <c r="A104" s="21">
        <f t="shared" si="1"/>
        <v>99</v>
      </c>
      <c r="B104" s="21" t="s">
        <v>5790</v>
      </c>
      <c r="C104" s="22" t="s">
        <v>5822</v>
      </c>
      <c r="D104" s="21" t="s">
        <v>5884</v>
      </c>
      <c r="E104" s="21" t="s">
        <v>5895</v>
      </c>
      <c r="F104" s="22" t="s">
        <v>37</v>
      </c>
      <c r="G104" s="22" t="s">
        <v>2709</v>
      </c>
      <c r="H104" s="32" t="s">
        <v>5900</v>
      </c>
      <c r="I104" s="22" t="s">
        <v>5898</v>
      </c>
      <c r="J104" s="32" t="s">
        <v>5901</v>
      </c>
      <c r="K104" s="25" t="s">
        <v>97</v>
      </c>
      <c r="L104" s="22" t="s">
        <v>5902</v>
      </c>
      <c r="M104" s="22" t="s">
        <v>5849</v>
      </c>
      <c r="N104" s="53">
        <v>1694</v>
      </c>
      <c r="O104" s="53">
        <v>744</v>
      </c>
      <c r="P104" s="44">
        <v>56</v>
      </c>
      <c r="Q104" s="43">
        <v>100</v>
      </c>
      <c r="R104" s="41"/>
    </row>
    <row r="105" spans="1:18" s="27" customFormat="1" ht="20.100000000000001" customHeight="1" x14ac:dyDescent="0.3">
      <c r="A105" s="21">
        <f t="shared" si="1"/>
        <v>100</v>
      </c>
      <c r="B105" s="21" t="s">
        <v>5790</v>
      </c>
      <c r="C105" s="21" t="s">
        <v>5903</v>
      </c>
      <c r="D105" s="21" t="s">
        <v>5904</v>
      </c>
      <c r="E105" s="21" t="s">
        <v>5905</v>
      </c>
      <c r="F105" s="21" t="s">
        <v>37</v>
      </c>
      <c r="G105" s="21" t="s">
        <v>5906</v>
      </c>
      <c r="H105" s="33" t="s">
        <v>5907</v>
      </c>
      <c r="I105" s="21" t="s">
        <v>5908</v>
      </c>
      <c r="J105" s="33" t="s">
        <v>5909</v>
      </c>
      <c r="K105" s="25" t="s">
        <v>5910</v>
      </c>
      <c r="L105" s="21">
        <v>2026.05</v>
      </c>
      <c r="M105" s="21">
        <v>2027.12</v>
      </c>
      <c r="N105" s="51">
        <v>7000</v>
      </c>
      <c r="O105" s="51">
        <v>3000</v>
      </c>
      <c r="P105" s="44">
        <v>40</v>
      </c>
      <c r="Q105" s="44">
        <v>100</v>
      </c>
      <c r="R105" s="21"/>
    </row>
    <row r="106" spans="1:18" s="27" customFormat="1" ht="20.100000000000001" customHeight="1" x14ac:dyDescent="0.3">
      <c r="A106" s="21">
        <f t="shared" si="1"/>
        <v>101</v>
      </c>
      <c r="B106" s="21" t="s">
        <v>5790</v>
      </c>
      <c r="C106" s="21" t="s">
        <v>5903</v>
      </c>
      <c r="D106" s="21" t="s">
        <v>5911</v>
      </c>
      <c r="E106" s="21" t="s">
        <v>5912</v>
      </c>
      <c r="F106" s="21" t="s">
        <v>28</v>
      </c>
      <c r="G106" s="25" t="s">
        <v>5913</v>
      </c>
      <c r="H106" s="33" t="s">
        <v>5914</v>
      </c>
      <c r="I106" s="21" t="s">
        <v>5915</v>
      </c>
      <c r="J106" s="33" t="s">
        <v>5916</v>
      </c>
      <c r="K106" s="25" t="s">
        <v>5917</v>
      </c>
      <c r="L106" s="21">
        <v>2026.03</v>
      </c>
      <c r="M106" s="21">
        <v>2027.12</v>
      </c>
      <c r="N106" s="51">
        <v>4226</v>
      </c>
      <c r="O106" s="51">
        <v>2000</v>
      </c>
      <c r="P106" s="43" t="s">
        <v>74</v>
      </c>
      <c r="Q106" s="44">
        <v>50</v>
      </c>
      <c r="R106" s="21"/>
    </row>
    <row r="107" spans="1:18" s="27" customFormat="1" ht="20.100000000000001" customHeight="1" x14ac:dyDescent="0.3">
      <c r="A107" s="21">
        <f t="shared" si="1"/>
        <v>102</v>
      </c>
      <c r="B107" s="21" t="s">
        <v>5790</v>
      </c>
      <c r="C107" s="21" t="s">
        <v>5903</v>
      </c>
      <c r="D107" s="21" t="s">
        <v>5918</v>
      </c>
      <c r="E107" s="21" t="s">
        <v>5919</v>
      </c>
      <c r="F107" s="21" t="s">
        <v>28</v>
      </c>
      <c r="G107" s="21" t="s">
        <v>5920</v>
      </c>
      <c r="H107" s="33" t="s">
        <v>5921</v>
      </c>
      <c r="I107" s="21" t="s">
        <v>5922</v>
      </c>
      <c r="J107" s="33" t="s">
        <v>5923</v>
      </c>
      <c r="K107" s="25" t="s">
        <v>5924</v>
      </c>
      <c r="L107" s="21">
        <v>2026.09</v>
      </c>
      <c r="M107" s="21">
        <v>2028.12</v>
      </c>
      <c r="N107" s="51">
        <v>3367</v>
      </c>
      <c r="O107" s="51">
        <v>200</v>
      </c>
      <c r="P107" s="43" t="s">
        <v>74</v>
      </c>
      <c r="Q107" s="44">
        <v>6</v>
      </c>
      <c r="R107" s="41"/>
    </row>
    <row r="108" spans="1:18" s="27" customFormat="1" ht="20.100000000000001" customHeight="1" x14ac:dyDescent="0.3">
      <c r="A108" s="21">
        <f t="shared" si="1"/>
        <v>103</v>
      </c>
      <c r="B108" s="21" t="s">
        <v>5790</v>
      </c>
      <c r="C108" s="21" t="s">
        <v>5903</v>
      </c>
      <c r="D108" s="22" t="s">
        <v>5925</v>
      </c>
      <c r="E108" s="22" t="s">
        <v>5926</v>
      </c>
      <c r="F108" s="22" t="s">
        <v>37</v>
      </c>
      <c r="G108" s="22" t="s">
        <v>5920</v>
      </c>
      <c r="H108" s="33" t="s">
        <v>5927</v>
      </c>
      <c r="I108" s="21" t="s">
        <v>5928</v>
      </c>
      <c r="J108" s="33" t="s">
        <v>5916</v>
      </c>
      <c r="K108" s="25" t="s">
        <v>5917</v>
      </c>
      <c r="L108" s="21">
        <v>2025.11</v>
      </c>
      <c r="M108" s="21">
        <v>2026.12</v>
      </c>
      <c r="N108" s="51">
        <v>911</v>
      </c>
      <c r="O108" s="51">
        <v>807</v>
      </c>
      <c r="P108" s="43">
        <v>10</v>
      </c>
      <c r="Q108" s="43">
        <v>100</v>
      </c>
      <c r="R108" s="22"/>
    </row>
    <row r="109" spans="1:18" s="27" customFormat="1" ht="20.100000000000001" customHeight="1" x14ac:dyDescent="0.3">
      <c r="A109" s="21">
        <f t="shared" si="1"/>
        <v>104</v>
      </c>
      <c r="B109" s="21" t="s">
        <v>5790</v>
      </c>
      <c r="C109" s="21" t="s">
        <v>5903</v>
      </c>
      <c r="D109" s="21" t="s">
        <v>5929</v>
      </c>
      <c r="E109" s="21" t="s">
        <v>5930</v>
      </c>
      <c r="F109" s="21" t="s">
        <v>37</v>
      </c>
      <c r="G109" s="21" t="s">
        <v>5931</v>
      </c>
      <c r="H109" s="33" t="s">
        <v>5932</v>
      </c>
      <c r="I109" s="21" t="s">
        <v>5933</v>
      </c>
      <c r="J109" s="33" t="s">
        <v>5934</v>
      </c>
      <c r="K109" s="25" t="s">
        <v>97</v>
      </c>
      <c r="L109" s="21" t="s">
        <v>5935</v>
      </c>
      <c r="M109" s="21" t="s">
        <v>5936</v>
      </c>
      <c r="N109" s="51">
        <v>10243</v>
      </c>
      <c r="O109" s="51">
        <v>2814</v>
      </c>
      <c r="P109" s="44">
        <v>73</v>
      </c>
      <c r="Q109" s="44">
        <v>27</v>
      </c>
      <c r="R109" s="41"/>
    </row>
    <row r="110" spans="1:18" s="27" customFormat="1" ht="20.100000000000001" customHeight="1" x14ac:dyDescent="0.3">
      <c r="A110" s="21">
        <f t="shared" si="1"/>
        <v>105</v>
      </c>
      <c r="B110" s="21" t="s">
        <v>5790</v>
      </c>
      <c r="C110" s="21" t="s">
        <v>5903</v>
      </c>
      <c r="D110" s="21" t="s">
        <v>5937</v>
      </c>
      <c r="E110" s="21" t="s">
        <v>5938</v>
      </c>
      <c r="F110" s="21" t="s">
        <v>37</v>
      </c>
      <c r="G110" s="21" t="s">
        <v>5931</v>
      </c>
      <c r="H110" s="33" t="s">
        <v>5939</v>
      </c>
      <c r="I110" s="21" t="s">
        <v>5940</v>
      </c>
      <c r="J110" s="33" t="s">
        <v>5934</v>
      </c>
      <c r="K110" s="25" t="s">
        <v>97</v>
      </c>
      <c r="L110" s="21" t="s">
        <v>5941</v>
      </c>
      <c r="M110" s="21" t="s">
        <v>5936</v>
      </c>
      <c r="N110" s="51">
        <v>2038</v>
      </c>
      <c r="O110" s="51">
        <v>858</v>
      </c>
      <c r="P110" s="44">
        <v>58</v>
      </c>
      <c r="Q110" s="44">
        <v>42</v>
      </c>
      <c r="R110" s="41"/>
    </row>
    <row r="111" spans="1:18" s="27" customFormat="1" ht="20.100000000000001" customHeight="1" x14ac:dyDescent="0.3">
      <c r="A111" s="21">
        <f t="shared" si="1"/>
        <v>106</v>
      </c>
      <c r="B111" s="21" t="s">
        <v>5790</v>
      </c>
      <c r="C111" s="21" t="s">
        <v>5903</v>
      </c>
      <c r="D111" s="21" t="s">
        <v>5929</v>
      </c>
      <c r="E111" s="21" t="s">
        <v>5930</v>
      </c>
      <c r="F111" s="22" t="s">
        <v>37</v>
      </c>
      <c r="G111" s="22" t="s">
        <v>5931</v>
      </c>
      <c r="H111" s="32" t="s">
        <v>5942</v>
      </c>
      <c r="I111" s="21" t="s">
        <v>5943</v>
      </c>
      <c r="J111" s="32" t="s">
        <v>5944</v>
      </c>
      <c r="K111" s="25" t="s">
        <v>97</v>
      </c>
      <c r="L111" s="22" t="s">
        <v>5945</v>
      </c>
      <c r="M111" s="22" t="s">
        <v>5936</v>
      </c>
      <c r="N111" s="53">
        <v>4020</v>
      </c>
      <c r="O111" s="53">
        <v>493</v>
      </c>
      <c r="P111" s="43">
        <v>88</v>
      </c>
      <c r="Q111" s="43">
        <v>12</v>
      </c>
      <c r="R111" s="41"/>
    </row>
    <row r="112" spans="1:18" s="27" customFormat="1" ht="20.100000000000001" customHeight="1" x14ac:dyDescent="0.3">
      <c r="A112" s="21">
        <f t="shared" si="1"/>
        <v>107</v>
      </c>
      <c r="B112" s="21" t="s">
        <v>5790</v>
      </c>
      <c r="C112" s="21" t="s">
        <v>5903</v>
      </c>
      <c r="D112" s="21" t="s">
        <v>5946</v>
      </c>
      <c r="E112" s="22" t="s">
        <v>5947</v>
      </c>
      <c r="F112" s="22" t="s">
        <v>37</v>
      </c>
      <c r="G112" s="22" t="s">
        <v>5931</v>
      </c>
      <c r="H112" s="32" t="s">
        <v>5948</v>
      </c>
      <c r="I112" s="21" t="s">
        <v>5949</v>
      </c>
      <c r="J112" s="32" t="s">
        <v>5950</v>
      </c>
      <c r="K112" s="25" t="s">
        <v>97</v>
      </c>
      <c r="L112" s="22" t="s">
        <v>5951</v>
      </c>
      <c r="M112" s="22" t="s">
        <v>5936</v>
      </c>
      <c r="N112" s="53">
        <v>3674</v>
      </c>
      <c r="O112" s="53">
        <v>714</v>
      </c>
      <c r="P112" s="43">
        <v>80</v>
      </c>
      <c r="Q112" s="43">
        <v>20</v>
      </c>
      <c r="R112" s="41"/>
    </row>
    <row r="113" spans="1:18" s="27" customFormat="1" ht="20.100000000000001" customHeight="1" x14ac:dyDescent="0.3">
      <c r="A113" s="21">
        <f t="shared" si="1"/>
        <v>108</v>
      </c>
      <c r="B113" s="21" t="s">
        <v>5790</v>
      </c>
      <c r="C113" s="21" t="s">
        <v>5903</v>
      </c>
      <c r="D113" s="21" t="s">
        <v>5937</v>
      </c>
      <c r="E113" s="21" t="s">
        <v>5938</v>
      </c>
      <c r="F113" s="22" t="s">
        <v>37</v>
      </c>
      <c r="G113" s="22" t="s">
        <v>5931</v>
      </c>
      <c r="H113" s="32" t="s">
        <v>5952</v>
      </c>
      <c r="I113" s="21" t="s">
        <v>5953</v>
      </c>
      <c r="J113" s="32" t="s">
        <v>5954</v>
      </c>
      <c r="K113" s="25" t="s">
        <v>97</v>
      </c>
      <c r="L113" s="25" t="s">
        <v>579</v>
      </c>
      <c r="M113" s="22" t="s">
        <v>74</v>
      </c>
      <c r="N113" s="53">
        <v>3443</v>
      </c>
      <c r="O113" s="53">
        <v>100</v>
      </c>
      <c r="P113" s="43">
        <v>7</v>
      </c>
      <c r="Q113" s="43">
        <v>36</v>
      </c>
      <c r="R113" s="41"/>
    </row>
    <row r="114" spans="1:18" s="27" customFormat="1" ht="20.100000000000001" customHeight="1" thickBot="1" x14ac:dyDescent="0.35">
      <c r="A114" s="21">
        <f t="shared" si="1"/>
        <v>109</v>
      </c>
      <c r="B114" s="22" t="s">
        <v>5790</v>
      </c>
      <c r="C114" s="22" t="s">
        <v>5903</v>
      </c>
      <c r="D114" s="22" t="s">
        <v>5937</v>
      </c>
      <c r="E114" s="22" t="s">
        <v>5938</v>
      </c>
      <c r="F114" s="22" t="s">
        <v>37</v>
      </c>
      <c r="G114" s="22" t="s">
        <v>5931</v>
      </c>
      <c r="H114" s="32" t="s">
        <v>5955</v>
      </c>
      <c r="I114" s="22" t="s">
        <v>4051</v>
      </c>
      <c r="J114" s="32" t="s">
        <v>5956</v>
      </c>
      <c r="K114" s="25" t="s">
        <v>97</v>
      </c>
      <c r="L114" s="22" t="s">
        <v>5957</v>
      </c>
      <c r="M114" s="22" t="s">
        <v>5958</v>
      </c>
      <c r="N114" s="53">
        <v>2702</v>
      </c>
      <c r="O114" s="53">
        <v>800</v>
      </c>
      <c r="P114" s="43">
        <v>22</v>
      </c>
      <c r="Q114" s="43">
        <v>52</v>
      </c>
      <c r="R114" s="41"/>
    </row>
    <row r="115" spans="1:18" s="27" customFormat="1" ht="20.100000000000001" customHeight="1" thickTop="1" x14ac:dyDescent="0.3">
      <c r="A115" s="21">
        <f t="shared" si="1"/>
        <v>110</v>
      </c>
      <c r="B115" s="22" t="s">
        <v>5790</v>
      </c>
      <c r="C115" s="21" t="s">
        <v>5959</v>
      </c>
      <c r="D115" s="21" t="s">
        <v>5960</v>
      </c>
      <c r="E115" s="21" t="s">
        <v>5961</v>
      </c>
      <c r="F115" s="21" t="s">
        <v>196</v>
      </c>
      <c r="G115" s="21" t="s">
        <v>1370</v>
      </c>
      <c r="H115" s="33" t="s">
        <v>5962</v>
      </c>
      <c r="I115" s="21" t="s">
        <v>5963</v>
      </c>
      <c r="J115" s="33" t="s">
        <v>5964</v>
      </c>
      <c r="K115" s="25" t="s">
        <v>97</v>
      </c>
      <c r="L115" s="48" t="s">
        <v>5965</v>
      </c>
      <c r="M115" s="48" t="s">
        <v>5966</v>
      </c>
      <c r="N115" s="51">
        <v>4541</v>
      </c>
      <c r="O115" s="51">
        <v>2911</v>
      </c>
      <c r="P115" s="44">
        <v>57</v>
      </c>
      <c r="Q115" s="44">
        <v>100</v>
      </c>
      <c r="R115" s="22"/>
    </row>
    <row r="116" spans="1:18" s="27" customFormat="1" ht="20.100000000000001" customHeight="1" x14ac:dyDescent="0.3">
      <c r="A116" s="21">
        <f t="shared" si="1"/>
        <v>111</v>
      </c>
      <c r="B116" s="22" t="s">
        <v>5790</v>
      </c>
      <c r="C116" s="21" t="s">
        <v>5959</v>
      </c>
      <c r="D116" s="22" t="s">
        <v>5967</v>
      </c>
      <c r="E116" s="22" t="s">
        <v>5968</v>
      </c>
      <c r="F116" s="22" t="s">
        <v>196</v>
      </c>
      <c r="G116" s="22" t="s">
        <v>1370</v>
      </c>
      <c r="H116" s="32" t="s">
        <v>5969</v>
      </c>
      <c r="I116" s="22" t="s">
        <v>5963</v>
      </c>
      <c r="J116" s="32" t="s">
        <v>5964</v>
      </c>
      <c r="K116" s="25" t="s">
        <v>97</v>
      </c>
      <c r="L116" s="22" t="s">
        <v>5970</v>
      </c>
      <c r="M116" s="22" t="s">
        <v>5971</v>
      </c>
      <c r="N116" s="53">
        <v>14404</v>
      </c>
      <c r="O116" s="53">
        <v>2800</v>
      </c>
      <c r="P116" s="43">
        <v>44</v>
      </c>
      <c r="Q116" s="43">
        <v>63</v>
      </c>
      <c r="R116" s="22"/>
    </row>
    <row r="117" spans="1:18" s="27" customFormat="1" ht="20.100000000000001" customHeight="1" x14ac:dyDescent="0.3">
      <c r="A117" s="21">
        <f t="shared" si="1"/>
        <v>112</v>
      </c>
      <c r="B117" s="22" t="s">
        <v>5790</v>
      </c>
      <c r="C117" s="21" t="s">
        <v>5959</v>
      </c>
      <c r="D117" s="22" t="s">
        <v>5967</v>
      </c>
      <c r="E117" s="22" t="s">
        <v>5968</v>
      </c>
      <c r="F117" s="22" t="s">
        <v>196</v>
      </c>
      <c r="G117" s="22" t="s">
        <v>1370</v>
      </c>
      <c r="H117" s="32" t="s">
        <v>5972</v>
      </c>
      <c r="I117" s="22" t="s">
        <v>5973</v>
      </c>
      <c r="J117" s="32" t="s">
        <v>5974</v>
      </c>
      <c r="K117" s="25" t="s">
        <v>97</v>
      </c>
      <c r="L117" s="22" t="s">
        <v>5970</v>
      </c>
      <c r="M117" s="22" t="s">
        <v>5971</v>
      </c>
      <c r="N117" s="53">
        <v>11581</v>
      </c>
      <c r="O117" s="53">
        <v>2800</v>
      </c>
      <c r="P117" s="43">
        <v>62</v>
      </c>
      <c r="Q117" s="43">
        <v>80</v>
      </c>
      <c r="R117" s="41"/>
    </row>
    <row r="118" spans="1:18" s="27" customFormat="1" ht="20.100000000000001" customHeight="1" x14ac:dyDescent="0.3">
      <c r="A118" s="21">
        <f t="shared" si="1"/>
        <v>113</v>
      </c>
      <c r="B118" s="22" t="s">
        <v>5790</v>
      </c>
      <c r="C118" s="21" t="s">
        <v>5959</v>
      </c>
      <c r="D118" s="22" t="s">
        <v>5967</v>
      </c>
      <c r="E118" s="22" t="s">
        <v>5968</v>
      </c>
      <c r="F118" s="22" t="s">
        <v>196</v>
      </c>
      <c r="G118" s="22" t="s">
        <v>1370</v>
      </c>
      <c r="H118" s="32" t="s">
        <v>5975</v>
      </c>
      <c r="I118" s="22" t="s">
        <v>5976</v>
      </c>
      <c r="J118" s="32" t="s">
        <v>5977</v>
      </c>
      <c r="K118" s="25" t="s">
        <v>97</v>
      </c>
      <c r="L118" s="22" t="s">
        <v>5970</v>
      </c>
      <c r="M118" s="22" t="s">
        <v>5971</v>
      </c>
      <c r="N118" s="53">
        <v>914</v>
      </c>
      <c r="O118" s="53">
        <v>370</v>
      </c>
      <c r="P118" s="43">
        <v>20</v>
      </c>
      <c r="Q118" s="43">
        <v>100</v>
      </c>
      <c r="R118" s="41"/>
    </row>
    <row r="119" spans="1:18" s="27" customFormat="1" ht="20.100000000000001" customHeight="1" x14ac:dyDescent="0.3">
      <c r="A119" s="21">
        <f t="shared" si="1"/>
        <v>114</v>
      </c>
      <c r="B119" s="22" t="s">
        <v>5790</v>
      </c>
      <c r="C119" s="21" t="s">
        <v>5959</v>
      </c>
      <c r="D119" s="22" t="s">
        <v>5978</v>
      </c>
      <c r="E119" s="22" t="s">
        <v>5979</v>
      </c>
      <c r="F119" s="22" t="s">
        <v>37</v>
      </c>
      <c r="G119" s="22" t="s">
        <v>1385</v>
      </c>
      <c r="H119" s="32" t="s">
        <v>5980</v>
      </c>
      <c r="I119" s="22" t="s">
        <v>5981</v>
      </c>
      <c r="J119" s="32" t="s">
        <v>5982</v>
      </c>
      <c r="K119" s="25" t="s">
        <v>97</v>
      </c>
      <c r="L119" s="22" t="s">
        <v>5970</v>
      </c>
      <c r="M119" s="22" t="s">
        <v>5983</v>
      </c>
      <c r="N119" s="53">
        <v>3660</v>
      </c>
      <c r="O119" s="53">
        <v>2660</v>
      </c>
      <c r="P119" s="43">
        <v>21</v>
      </c>
      <c r="Q119" s="43">
        <v>100</v>
      </c>
      <c r="R119" s="41"/>
    </row>
    <row r="120" spans="1:18" s="27" customFormat="1" ht="20.100000000000001" customHeight="1" x14ac:dyDescent="0.3">
      <c r="A120" s="21">
        <f t="shared" si="1"/>
        <v>115</v>
      </c>
      <c r="B120" s="22" t="s">
        <v>5790</v>
      </c>
      <c r="C120" s="21" t="s">
        <v>5959</v>
      </c>
      <c r="D120" s="22" t="s">
        <v>5978</v>
      </c>
      <c r="E120" s="22" t="s">
        <v>5979</v>
      </c>
      <c r="F120" s="22" t="s">
        <v>37</v>
      </c>
      <c r="G120" s="22" t="s">
        <v>1385</v>
      </c>
      <c r="H120" s="32" t="s">
        <v>5984</v>
      </c>
      <c r="I120" s="22" t="s">
        <v>5981</v>
      </c>
      <c r="J120" s="32" t="s">
        <v>1891</v>
      </c>
      <c r="K120" s="25" t="s">
        <v>97</v>
      </c>
      <c r="L120" s="22" t="s">
        <v>5970</v>
      </c>
      <c r="M120" s="22" t="s">
        <v>5983</v>
      </c>
      <c r="N120" s="53">
        <v>400</v>
      </c>
      <c r="O120" s="53">
        <v>400</v>
      </c>
      <c r="P120" s="43">
        <v>21</v>
      </c>
      <c r="Q120" s="43">
        <v>100</v>
      </c>
      <c r="R120" s="41"/>
    </row>
    <row r="121" spans="1:18" s="27" customFormat="1" ht="20.100000000000001" customHeight="1" x14ac:dyDescent="0.3">
      <c r="A121" s="21">
        <f t="shared" si="1"/>
        <v>116</v>
      </c>
      <c r="B121" s="22" t="s">
        <v>5790</v>
      </c>
      <c r="C121" s="21" t="s">
        <v>5959</v>
      </c>
      <c r="D121" s="22" t="s">
        <v>5978</v>
      </c>
      <c r="E121" s="22" t="s">
        <v>5979</v>
      </c>
      <c r="F121" s="22" t="s">
        <v>37</v>
      </c>
      <c r="G121" s="22" t="s">
        <v>1385</v>
      </c>
      <c r="H121" s="32" t="s">
        <v>5985</v>
      </c>
      <c r="I121" s="22" t="s">
        <v>5981</v>
      </c>
      <c r="J121" s="32" t="s">
        <v>5986</v>
      </c>
      <c r="K121" s="25" t="s">
        <v>97</v>
      </c>
      <c r="L121" s="22" t="s">
        <v>5970</v>
      </c>
      <c r="M121" s="22" t="s">
        <v>5983</v>
      </c>
      <c r="N121" s="53">
        <v>275</v>
      </c>
      <c r="O121" s="53">
        <v>275</v>
      </c>
      <c r="P121" s="43">
        <v>21</v>
      </c>
      <c r="Q121" s="43">
        <v>100</v>
      </c>
      <c r="R121" s="41"/>
    </row>
    <row r="122" spans="1:18" s="27" customFormat="1" ht="20.100000000000001" customHeight="1" x14ac:dyDescent="0.3">
      <c r="A122" s="21">
        <f t="shared" si="1"/>
        <v>117</v>
      </c>
      <c r="B122" s="22" t="s">
        <v>5790</v>
      </c>
      <c r="C122" s="21" t="s">
        <v>5959</v>
      </c>
      <c r="D122" s="22" t="s">
        <v>5987</v>
      </c>
      <c r="E122" s="22" t="s">
        <v>5988</v>
      </c>
      <c r="F122" s="22" t="s">
        <v>28</v>
      </c>
      <c r="G122" s="22" t="s">
        <v>5989</v>
      </c>
      <c r="H122" s="32" t="s">
        <v>5990</v>
      </c>
      <c r="I122" s="22" t="s">
        <v>5991</v>
      </c>
      <c r="J122" s="32" t="s">
        <v>5992</v>
      </c>
      <c r="K122" s="25" t="s">
        <v>5917</v>
      </c>
      <c r="L122" s="22" t="s">
        <v>5993</v>
      </c>
      <c r="M122" s="22" t="s">
        <v>5966</v>
      </c>
      <c r="N122" s="53">
        <v>1251</v>
      </c>
      <c r="O122" s="53">
        <v>1251</v>
      </c>
      <c r="P122" s="43" t="s">
        <v>74</v>
      </c>
      <c r="Q122" s="43">
        <v>100</v>
      </c>
      <c r="R122" s="41"/>
    </row>
    <row r="123" spans="1:18" s="27" customFormat="1" ht="20.100000000000001" customHeight="1" x14ac:dyDescent="0.3">
      <c r="A123" s="21">
        <f t="shared" si="1"/>
        <v>118</v>
      </c>
      <c r="B123" s="22" t="s">
        <v>5790</v>
      </c>
      <c r="C123" s="21" t="s">
        <v>5959</v>
      </c>
      <c r="D123" s="22" t="s">
        <v>5994</v>
      </c>
      <c r="E123" s="22" t="s">
        <v>5995</v>
      </c>
      <c r="F123" s="22" t="s">
        <v>28</v>
      </c>
      <c r="G123" s="22" t="s">
        <v>93</v>
      </c>
      <c r="H123" s="32" t="s">
        <v>5996</v>
      </c>
      <c r="I123" s="22" t="s">
        <v>5997</v>
      </c>
      <c r="J123" s="32" t="s">
        <v>5998</v>
      </c>
      <c r="K123" s="35" t="s">
        <v>5797</v>
      </c>
      <c r="L123" s="22" t="s">
        <v>5999</v>
      </c>
      <c r="M123" s="22" t="s">
        <v>5966</v>
      </c>
      <c r="N123" s="53">
        <v>3644</v>
      </c>
      <c r="O123" s="53">
        <v>3644</v>
      </c>
      <c r="P123" s="43" t="s">
        <v>74</v>
      </c>
      <c r="Q123" s="43">
        <v>100</v>
      </c>
      <c r="R123" s="41"/>
    </row>
    <row r="124" spans="1:18" s="27" customFormat="1" ht="20.100000000000001" customHeight="1" x14ac:dyDescent="0.3">
      <c r="A124" s="21">
        <f t="shared" si="1"/>
        <v>119</v>
      </c>
      <c r="B124" s="22" t="s">
        <v>5790</v>
      </c>
      <c r="C124" s="21" t="s">
        <v>5959</v>
      </c>
      <c r="D124" s="22" t="s">
        <v>5994</v>
      </c>
      <c r="E124" s="22" t="s">
        <v>5995</v>
      </c>
      <c r="F124" s="22" t="s">
        <v>28</v>
      </c>
      <c r="G124" s="22" t="s">
        <v>93</v>
      </c>
      <c r="H124" s="32" t="s">
        <v>6000</v>
      </c>
      <c r="I124" s="22" t="s">
        <v>6001</v>
      </c>
      <c r="J124" s="32" t="s">
        <v>6002</v>
      </c>
      <c r="K124" s="35" t="s">
        <v>5797</v>
      </c>
      <c r="L124" s="22" t="s">
        <v>5999</v>
      </c>
      <c r="M124" s="22" t="s">
        <v>5966</v>
      </c>
      <c r="N124" s="53">
        <v>1671</v>
      </c>
      <c r="O124" s="53">
        <v>878</v>
      </c>
      <c r="P124" s="43" t="s">
        <v>74</v>
      </c>
      <c r="Q124" s="43">
        <v>50</v>
      </c>
      <c r="R124" s="41"/>
    </row>
    <row r="125" spans="1:18" s="27" customFormat="1" ht="20.100000000000001" customHeight="1" x14ac:dyDescent="0.3">
      <c r="A125" s="21">
        <f t="shared" si="1"/>
        <v>120</v>
      </c>
      <c r="B125" s="22" t="s">
        <v>5790</v>
      </c>
      <c r="C125" s="21" t="s">
        <v>5959</v>
      </c>
      <c r="D125" s="22" t="s">
        <v>6003</v>
      </c>
      <c r="E125" s="22" t="s">
        <v>6004</v>
      </c>
      <c r="F125" s="22" t="s">
        <v>37</v>
      </c>
      <c r="G125" s="22" t="s">
        <v>5989</v>
      </c>
      <c r="H125" s="32" t="s">
        <v>6005</v>
      </c>
      <c r="I125" s="22" t="s">
        <v>6006</v>
      </c>
      <c r="J125" s="32" t="s">
        <v>6007</v>
      </c>
      <c r="K125" s="25" t="s">
        <v>97</v>
      </c>
      <c r="L125" s="22" t="s">
        <v>5965</v>
      </c>
      <c r="M125" s="22" t="s">
        <v>6008</v>
      </c>
      <c r="N125" s="53">
        <v>1449</v>
      </c>
      <c r="O125" s="53">
        <v>400</v>
      </c>
      <c r="P125" s="43">
        <v>71</v>
      </c>
      <c r="Q125" s="43">
        <v>100</v>
      </c>
      <c r="R125" s="41"/>
    </row>
    <row r="126" spans="1:18" s="27" customFormat="1" ht="20.100000000000001" customHeight="1" x14ac:dyDescent="0.3">
      <c r="A126" s="21">
        <f t="shared" si="1"/>
        <v>121</v>
      </c>
      <c r="B126" s="22" t="s">
        <v>5790</v>
      </c>
      <c r="C126" s="21" t="s">
        <v>5959</v>
      </c>
      <c r="D126" s="22" t="s">
        <v>6003</v>
      </c>
      <c r="E126" s="22" t="s">
        <v>6004</v>
      </c>
      <c r="F126" s="22" t="s">
        <v>28</v>
      </c>
      <c r="G126" s="22" t="s">
        <v>5989</v>
      </c>
      <c r="H126" s="32" t="s">
        <v>6009</v>
      </c>
      <c r="I126" s="22" t="s">
        <v>6010</v>
      </c>
      <c r="J126" s="32" t="s">
        <v>6011</v>
      </c>
      <c r="K126" s="35" t="s">
        <v>5797</v>
      </c>
      <c r="L126" s="22" t="s">
        <v>6012</v>
      </c>
      <c r="M126" s="22" t="s">
        <v>5966</v>
      </c>
      <c r="N126" s="53">
        <v>3238</v>
      </c>
      <c r="O126" s="53">
        <v>3238</v>
      </c>
      <c r="P126" s="43" t="s">
        <v>74</v>
      </c>
      <c r="Q126" s="43">
        <v>100</v>
      </c>
      <c r="R126" s="41"/>
    </row>
    <row r="127" spans="1:18" s="27" customFormat="1" ht="20.100000000000001" customHeight="1" x14ac:dyDescent="0.3">
      <c r="A127" s="21">
        <f t="shared" si="1"/>
        <v>122</v>
      </c>
      <c r="B127" s="22" t="s">
        <v>5790</v>
      </c>
      <c r="C127" s="21" t="s">
        <v>5959</v>
      </c>
      <c r="D127" s="22" t="s">
        <v>6013</v>
      </c>
      <c r="E127" s="22" t="s">
        <v>6014</v>
      </c>
      <c r="F127" s="22" t="s">
        <v>37</v>
      </c>
      <c r="G127" s="22" t="s">
        <v>1385</v>
      </c>
      <c r="H127" s="32" t="s">
        <v>6015</v>
      </c>
      <c r="I127" s="22" t="s">
        <v>6016</v>
      </c>
      <c r="J127" s="32" t="s">
        <v>6017</v>
      </c>
      <c r="K127" s="25" t="s">
        <v>97</v>
      </c>
      <c r="L127" s="22" t="s">
        <v>6018</v>
      </c>
      <c r="M127" s="22" t="s">
        <v>5966</v>
      </c>
      <c r="N127" s="53">
        <v>4485</v>
      </c>
      <c r="O127" s="53">
        <v>4485</v>
      </c>
      <c r="P127" s="43" t="s">
        <v>74</v>
      </c>
      <c r="Q127" s="43">
        <v>100</v>
      </c>
      <c r="R127" s="41"/>
    </row>
    <row r="128" spans="1:18" s="27" customFormat="1" ht="20.100000000000001" customHeight="1" x14ac:dyDescent="0.3">
      <c r="A128" s="21">
        <f t="shared" si="1"/>
        <v>123</v>
      </c>
      <c r="B128" s="22" t="s">
        <v>5790</v>
      </c>
      <c r="C128" s="21" t="s">
        <v>5959</v>
      </c>
      <c r="D128" s="22" t="s">
        <v>6019</v>
      </c>
      <c r="E128" s="22" t="s">
        <v>6020</v>
      </c>
      <c r="F128" s="22" t="s">
        <v>28</v>
      </c>
      <c r="G128" s="22" t="s">
        <v>1385</v>
      </c>
      <c r="H128" s="32" t="s">
        <v>6021</v>
      </c>
      <c r="I128" s="22" t="s">
        <v>4761</v>
      </c>
      <c r="J128" s="32" t="s">
        <v>6022</v>
      </c>
      <c r="K128" s="35" t="s">
        <v>5797</v>
      </c>
      <c r="L128" s="22" t="s">
        <v>6023</v>
      </c>
      <c r="M128" s="22" t="s">
        <v>5966</v>
      </c>
      <c r="N128" s="53">
        <v>6758</v>
      </c>
      <c r="O128" s="53">
        <v>6758</v>
      </c>
      <c r="P128" s="43" t="s">
        <v>74</v>
      </c>
      <c r="Q128" s="43">
        <v>100</v>
      </c>
      <c r="R128" s="41"/>
    </row>
    <row r="129" spans="1:18" s="27" customFormat="1" ht="20.100000000000001" customHeight="1" x14ac:dyDescent="0.3">
      <c r="A129" s="21">
        <f t="shared" si="1"/>
        <v>124</v>
      </c>
      <c r="B129" s="22" t="s">
        <v>5790</v>
      </c>
      <c r="C129" s="21" t="s">
        <v>5959</v>
      </c>
      <c r="D129" s="22" t="s">
        <v>6024</v>
      </c>
      <c r="E129" s="22" t="s">
        <v>6025</v>
      </c>
      <c r="F129" s="22" t="s">
        <v>37</v>
      </c>
      <c r="G129" s="22" t="s">
        <v>1047</v>
      </c>
      <c r="H129" s="32" t="s">
        <v>6026</v>
      </c>
      <c r="I129" s="22" t="s">
        <v>6027</v>
      </c>
      <c r="J129" s="32" t="s">
        <v>6028</v>
      </c>
      <c r="K129" s="25" t="s">
        <v>97</v>
      </c>
      <c r="L129" s="22" t="s">
        <v>5970</v>
      </c>
      <c r="M129" s="22" t="s">
        <v>6008</v>
      </c>
      <c r="N129" s="53">
        <v>1976</v>
      </c>
      <c r="O129" s="53">
        <v>151</v>
      </c>
      <c r="P129" s="43">
        <v>95</v>
      </c>
      <c r="Q129" s="43">
        <v>100</v>
      </c>
      <c r="R129" s="41"/>
    </row>
    <row r="130" spans="1:18" s="27" customFormat="1" ht="20.100000000000001" customHeight="1" x14ac:dyDescent="0.3">
      <c r="A130" s="21">
        <f t="shared" si="1"/>
        <v>125</v>
      </c>
      <c r="B130" s="22" t="s">
        <v>5790</v>
      </c>
      <c r="C130" s="21" t="s">
        <v>5959</v>
      </c>
      <c r="D130" s="22" t="s">
        <v>6029</v>
      </c>
      <c r="E130" s="22" t="s">
        <v>6030</v>
      </c>
      <c r="F130" s="22" t="s">
        <v>37</v>
      </c>
      <c r="G130" s="22" t="s">
        <v>1047</v>
      </c>
      <c r="H130" s="32" t="s">
        <v>6031</v>
      </c>
      <c r="I130" s="22" t="s">
        <v>6032</v>
      </c>
      <c r="J130" s="32" t="s">
        <v>6033</v>
      </c>
      <c r="K130" s="25" t="s">
        <v>97</v>
      </c>
      <c r="L130" s="22" t="s">
        <v>5970</v>
      </c>
      <c r="M130" s="22" t="s">
        <v>5966</v>
      </c>
      <c r="N130" s="53">
        <v>2850</v>
      </c>
      <c r="O130" s="53">
        <v>980</v>
      </c>
      <c r="P130" s="43">
        <v>65</v>
      </c>
      <c r="Q130" s="43">
        <v>100</v>
      </c>
      <c r="R130" s="41"/>
    </row>
    <row r="131" spans="1:18" s="27" customFormat="1" ht="20.100000000000001" customHeight="1" x14ac:dyDescent="0.3">
      <c r="A131" s="21">
        <f t="shared" si="1"/>
        <v>126</v>
      </c>
      <c r="B131" s="22" t="s">
        <v>5790</v>
      </c>
      <c r="C131" s="21" t="s">
        <v>5959</v>
      </c>
      <c r="D131" s="22" t="s">
        <v>6029</v>
      </c>
      <c r="E131" s="22" t="s">
        <v>6030</v>
      </c>
      <c r="F131" s="22" t="s">
        <v>37</v>
      </c>
      <c r="G131" s="22" t="s">
        <v>1047</v>
      </c>
      <c r="H131" s="32" t="s">
        <v>6034</v>
      </c>
      <c r="I131" s="22" t="s">
        <v>6035</v>
      </c>
      <c r="J131" s="32" t="s">
        <v>6033</v>
      </c>
      <c r="K131" s="25" t="s">
        <v>97</v>
      </c>
      <c r="L131" s="22" t="s">
        <v>5970</v>
      </c>
      <c r="M131" s="22" t="s">
        <v>5966</v>
      </c>
      <c r="N131" s="53">
        <v>961</v>
      </c>
      <c r="O131" s="53">
        <v>633</v>
      </c>
      <c r="P131" s="43">
        <v>35</v>
      </c>
      <c r="Q131" s="43">
        <v>100</v>
      </c>
      <c r="R131" s="41"/>
    </row>
    <row r="132" spans="1:18" s="27" customFormat="1" ht="20.100000000000001" customHeight="1" x14ac:dyDescent="0.3">
      <c r="A132" s="21">
        <f t="shared" si="1"/>
        <v>127</v>
      </c>
      <c r="B132" s="22" t="s">
        <v>5790</v>
      </c>
      <c r="C132" s="21" t="s">
        <v>5959</v>
      </c>
      <c r="D132" s="22" t="s">
        <v>6024</v>
      </c>
      <c r="E132" s="22" t="s">
        <v>6025</v>
      </c>
      <c r="F132" s="22" t="s">
        <v>37</v>
      </c>
      <c r="G132" s="22" t="s">
        <v>1047</v>
      </c>
      <c r="H132" s="32" t="s">
        <v>6036</v>
      </c>
      <c r="I132" s="22" t="s">
        <v>6037</v>
      </c>
      <c r="J132" s="32" t="s">
        <v>6038</v>
      </c>
      <c r="K132" s="25" t="s">
        <v>97</v>
      </c>
      <c r="L132" s="22" t="s">
        <v>5970</v>
      </c>
      <c r="M132" s="22" t="s">
        <v>5966</v>
      </c>
      <c r="N132" s="53">
        <v>1015</v>
      </c>
      <c r="O132" s="53">
        <v>636</v>
      </c>
      <c r="P132" s="43">
        <v>34</v>
      </c>
      <c r="Q132" s="43">
        <v>100</v>
      </c>
      <c r="R132" s="41"/>
    </row>
    <row r="133" spans="1:18" s="27" customFormat="1" ht="20.100000000000001" customHeight="1" x14ac:dyDescent="0.3">
      <c r="A133" s="21">
        <f t="shared" si="1"/>
        <v>128</v>
      </c>
      <c r="B133" s="22" t="s">
        <v>5790</v>
      </c>
      <c r="C133" s="21" t="s">
        <v>5959</v>
      </c>
      <c r="D133" s="22" t="s">
        <v>6029</v>
      </c>
      <c r="E133" s="22" t="s">
        <v>6030</v>
      </c>
      <c r="F133" s="22" t="s">
        <v>28</v>
      </c>
      <c r="G133" s="22" t="s">
        <v>1047</v>
      </c>
      <c r="H133" s="32" t="s">
        <v>6039</v>
      </c>
      <c r="I133" s="22" t="s">
        <v>6040</v>
      </c>
      <c r="J133" s="32" t="s">
        <v>6041</v>
      </c>
      <c r="K133" s="25" t="s">
        <v>97</v>
      </c>
      <c r="L133" s="22" t="s">
        <v>5970</v>
      </c>
      <c r="M133" s="22" t="s">
        <v>5966</v>
      </c>
      <c r="N133" s="53">
        <v>1589</v>
      </c>
      <c r="O133" s="53">
        <v>280</v>
      </c>
      <c r="P133" s="43" t="s">
        <v>74</v>
      </c>
      <c r="Q133" s="43">
        <v>30</v>
      </c>
      <c r="R133" s="41"/>
    </row>
    <row r="134" spans="1:18" s="27" customFormat="1" ht="20.100000000000001" customHeight="1" x14ac:dyDescent="0.3">
      <c r="A134" s="21">
        <f t="shared" si="1"/>
        <v>129</v>
      </c>
      <c r="B134" s="32" t="s">
        <v>5790</v>
      </c>
      <c r="C134" s="32" t="s">
        <v>6042</v>
      </c>
      <c r="D134" s="32" t="s">
        <v>6043</v>
      </c>
      <c r="E134" s="32" t="s">
        <v>6044</v>
      </c>
      <c r="F134" s="32" t="s">
        <v>37</v>
      </c>
      <c r="G134" s="32" t="s">
        <v>908</v>
      </c>
      <c r="H134" s="32" t="s">
        <v>6045</v>
      </c>
      <c r="I134" s="32" t="s">
        <v>6046</v>
      </c>
      <c r="J134" s="32" t="s">
        <v>6047</v>
      </c>
      <c r="K134" s="25" t="s">
        <v>5917</v>
      </c>
      <c r="L134" s="32">
        <v>2026.01</v>
      </c>
      <c r="M134" s="32">
        <v>2028.12</v>
      </c>
      <c r="N134" s="105">
        <v>11742</v>
      </c>
      <c r="O134" s="105">
        <v>5318</v>
      </c>
      <c r="P134" s="50">
        <v>60</v>
      </c>
      <c r="Q134" s="50">
        <v>80</v>
      </c>
      <c r="R134" s="32"/>
    </row>
    <row r="135" spans="1:18" s="27" customFormat="1" ht="20.100000000000001" customHeight="1" x14ac:dyDescent="0.3">
      <c r="A135" s="21">
        <f t="shared" ref="A135:A193" si="2">ROW()-5</f>
        <v>130</v>
      </c>
      <c r="B135" s="32" t="s">
        <v>5790</v>
      </c>
      <c r="C135" s="32" t="s">
        <v>6042</v>
      </c>
      <c r="D135" s="32" t="s">
        <v>6048</v>
      </c>
      <c r="E135" s="32" t="s">
        <v>6049</v>
      </c>
      <c r="F135" s="32" t="s">
        <v>37</v>
      </c>
      <c r="G135" s="32" t="s">
        <v>908</v>
      </c>
      <c r="H135" s="32" t="s">
        <v>6050</v>
      </c>
      <c r="I135" s="32" t="s">
        <v>6051</v>
      </c>
      <c r="J135" s="32" t="s">
        <v>6052</v>
      </c>
      <c r="K135" s="25" t="s">
        <v>5917</v>
      </c>
      <c r="L135" s="32">
        <v>2026.01</v>
      </c>
      <c r="M135" s="32">
        <v>2028.12</v>
      </c>
      <c r="N135" s="105">
        <v>4336</v>
      </c>
      <c r="O135" s="105">
        <v>3110</v>
      </c>
      <c r="P135" s="43" t="s">
        <v>74</v>
      </c>
      <c r="Q135" s="50">
        <v>20</v>
      </c>
      <c r="R135" s="32"/>
    </row>
    <row r="136" spans="1:18" s="27" customFormat="1" ht="20.100000000000001" customHeight="1" x14ac:dyDescent="0.3">
      <c r="A136" s="21">
        <f t="shared" si="2"/>
        <v>131</v>
      </c>
      <c r="B136" s="32" t="s">
        <v>5790</v>
      </c>
      <c r="C136" s="32" t="s">
        <v>6042</v>
      </c>
      <c r="D136" s="32" t="s">
        <v>6048</v>
      </c>
      <c r="E136" s="32" t="s">
        <v>6049</v>
      </c>
      <c r="F136" s="32" t="s">
        <v>28</v>
      </c>
      <c r="G136" s="32" t="s">
        <v>908</v>
      </c>
      <c r="H136" s="32" t="s">
        <v>6053</v>
      </c>
      <c r="I136" s="32" t="s">
        <v>6054</v>
      </c>
      <c r="J136" s="32" t="s">
        <v>6052</v>
      </c>
      <c r="K136" s="25" t="s">
        <v>5917</v>
      </c>
      <c r="L136" s="32">
        <v>2026.01</v>
      </c>
      <c r="M136" s="32">
        <v>2028.12</v>
      </c>
      <c r="N136" s="105">
        <v>4076</v>
      </c>
      <c r="O136" s="105">
        <v>3948</v>
      </c>
      <c r="P136" s="43" t="s">
        <v>74</v>
      </c>
      <c r="Q136" s="50">
        <v>20</v>
      </c>
      <c r="R136" s="32"/>
    </row>
    <row r="137" spans="1:18" s="27" customFormat="1" ht="20.100000000000001" customHeight="1" x14ac:dyDescent="0.3">
      <c r="A137" s="21">
        <f t="shared" si="2"/>
        <v>132</v>
      </c>
      <c r="B137" s="32" t="s">
        <v>5790</v>
      </c>
      <c r="C137" s="32" t="s">
        <v>6042</v>
      </c>
      <c r="D137" s="32" t="s">
        <v>6048</v>
      </c>
      <c r="E137" s="32" t="s">
        <v>6049</v>
      </c>
      <c r="F137" s="32" t="s">
        <v>28</v>
      </c>
      <c r="G137" s="32" t="s">
        <v>908</v>
      </c>
      <c r="H137" s="32" t="s">
        <v>6055</v>
      </c>
      <c r="I137" s="32" t="s">
        <v>6056</v>
      </c>
      <c r="J137" s="32" t="s">
        <v>6057</v>
      </c>
      <c r="K137" s="25" t="s">
        <v>5917</v>
      </c>
      <c r="L137" s="32">
        <v>2026.01</v>
      </c>
      <c r="M137" s="32">
        <v>2028.12</v>
      </c>
      <c r="N137" s="105">
        <v>4181</v>
      </c>
      <c r="O137" s="105">
        <v>4022</v>
      </c>
      <c r="P137" s="43" t="s">
        <v>74</v>
      </c>
      <c r="Q137" s="50">
        <v>40</v>
      </c>
      <c r="R137" s="32"/>
    </row>
    <row r="138" spans="1:18" s="27" customFormat="1" ht="20.100000000000001" customHeight="1" x14ac:dyDescent="0.3">
      <c r="A138" s="21">
        <f t="shared" si="2"/>
        <v>133</v>
      </c>
      <c r="B138" s="32" t="s">
        <v>5790</v>
      </c>
      <c r="C138" s="32" t="s">
        <v>6042</v>
      </c>
      <c r="D138" s="32" t="s">
        <v>6058</v>
      </c>
      <c r="E138" s="32" t="s">
        <v>6059</v>
      </c>
      <c r="F138" s="32" t="s">
        <v>37</v>
      </c>
      <c r="G138" s="32" t="s">
        <v>908</v>
      </c>
      <c r="H138" s="32" t="s">
        <v>6060</v>
      </c>
      <c r="I138" s="32" t="s">
        <v>6054</v>
      </c>
      <c r="J138" s="32" t="s">
        <v>6057</v>
      </c>
      <c r="K138" s="25" t="s">
        <v>5917</v>
      </c>
      <c r="L138" s="32">
        <v>2026.01</v>
      </c>
      <c r="M138" s="32">
        <v>2027.12</v>
      </c>
      <c r="N138" s="105">
        <v>4275</v>
      </c>
      <c r="O138" s="105">
        <v>1819</v>
      </c>
      <c r="P138" s="50">
        <v>40</v>
      </c>
      <c r="Q138" s="50">
        <v>80</v>
      </c>
      <c r="R138" s="32"/>
    </row>
    <row r="139" spans="1:18" s="27" customFormat="1" ht="20.100000000000001" customHeight="1" x14ac:dyDescent="0.3">
      <c r="A139" s="21">
        <f t="shared" si="2"/>
        <v>134</v>
      </c>
      <c r="B139" s="32" t="s">
        <v>5790</v>
      </c>
      <c r="C139" s="32" t="s">
        <v>6042</v>
      </c>
      <c r="D139" s="32" t="s">
        <v>6058</v>
      </c>
      <c r="E139" s="32" t="s">
        <v>6059</v>
      </c>
      <c r="F139" s="32" t="s">
        <v>28</v>
      </c>
      <c r="G139" s="32" t="s">
        <v>908</v>
      </c>
      <c r="H139" s="32" t="s">
        <v>6061</v>
      </c>
      <c r="I139" s="32" t="s">
        <v>6054</v>
      </c>
      <c r="J139" s="32" t="s">
        <v>6062</v>
      </c>
      <c r="K139" s="25" t="s">
        <v>5917</v>
      </c>
      <c r="L139" s="32">
        <v>2026.01</v>
      </c>
      <c r="M139" s="32">
        <v>2028.12</v>
      </c>
      <c r="N139" s="105">
        <v>1099</v>
      </c>
      <c r="O139" s="105">
        <v>1019</v>
      </c>
      <c r="P139" s="43" t="s">
        <v>74</v>
      </c>
      <c r="Q139" s="50">
        <v>100</v>
      </c>
      <c r="R139" s="32"/>
    </row>
    <row r="140" spans="1:18" s="27" customFormat="1" ht="20.100000000000001" customHeight="1" x14ac:dyDescent="0.3">
      <c r="A140" s="21">
        <f t="shared" si="2"/>
        <v>135</v>
      </c>
      <c r="B140" s="32" t="s">
        <v>5790</v>
      </c>
      <c r="C140" s="32" t="s">
        <v>6042</v>
      </c>
      <c r="D140" s="22" t="s">
        <v>6063</v>
      </c>
      <c r="E140" s="22" t="s">
        <v>6064</v>
      </c>
      <c r="F140" s="22" t="s">
        <v>28</v>
      </c>
      <c r="G140" s="22" t="s">
        <v>6065</v>
      </c>
      <c r="H140" s="32" t="s">
        <v>6066</v>
      </c>
      <c r="I140" s="22" t="s">
        <v>6067</v>
      </c>
      <c r="J140" s="32" t="s">
        <v>6068</v>
      </c>
      <c r="K140" s="35" t="s">
        <v>5797</v>
      </c>
      <c r="L140" s="22" t="s">
        <v>6069</v>
      </c>
      <c r="M140" s="22" t="s">
        <v>6070</v>
      </c>
      <c r="N140" s="53">
        <v>1378</v>
      </c>
      <c r="O140" s="53">
        <v>1378</v>
      </c>
      <c r="P140" s="43" t="s">
        <v>74</v>
      </c>
      <c r="Q140" s="43">
        <v>100</v>
      </c>
      <c r="R140" s="22"/>
    </row>
    <row r="141" spans="1:18" s="27" customFormat="1" ht="20.100000000000001" customHeight="1" x14ac:dyDescent="0.3">
      <c r="A141" s="21">
        <f t="shared" si="2"/>
        <v>136</v>
      </c>
      <c r="B141" s="32" t="s">
        <v>5790</v>
      </c>
      <c r="C141" s="32" t="s">
        <v>6042</v>
      </c>
      <c r="D141" s="22" t="s">
        <v>6063</v>
      </c>
      <c r="E141" s="22" t="s">
        <v>6064</v>
      </c>
      <c r="F141" s="22" t="s">
        <v>28</v>
      </c>
      <c r="G141" s="22" t="s">
        <v>6065</v>
      </c>
      <c r="H141" s="32" t="s">
        <v>6071</v>
      </c>
      <c r="I141" s="22" t="s">
        <v>6072</v>
      </c>
      <c r="J141" s="32" t="s">
        <v>6073</v>
      </c>
      <c r="K141" s="35" t="s">
        <v>5910</v>
      </c>
      <c r="L141" s="22" t="s">
        <v>6069</v>
      </c>
      <c r="M141" s="22" t="s">
        <v>6074</v>
      </c>
      <c r="N141" s="53">
        <v>1228</v>
      </c>
      <c r="O141" s="53">
        <v>728</v>
      </c>
      <c r="P141" s="43" t="s">
        <v>74</v>
      </c>
      <c r="Q141" s="43">
        <v>65</v>
      </c>
      <c r="R141" s="22"/>
    </row>
    <row r="142" spans="1:18" s="27" customFormat="1" ht="20.100000000000001" customHeight="1" x14ac:dyDescent="0.3">
      <c r="A142" s="21">
        <f t="shared" si="2"/>
        <v>137</v>
      </c>
      <c r="B142" s="32" t="s">
        <v>5790</v>
      </c>
      <c r="C142" s="32" t="s">
        <v>6042</v>
      </c>
      <c r="D142" s="22" t="s">
        <v>6075</v>
      </c>
      <c r="E142" s="22" t="s">
        <v>6076</v>
      </c>
      <c r="F142" s="22" t="s">
        <v>37</v>
      </c>
      <c r="G142" s="22" t="s">
        <v>6065</v>
      </c>
      <c r="H142" s="32" t="s">
        <v>6077</v>
      </c>
      <c r="I142" s="22" t="s">
        <v>6078</v>
      </c>
      <c r="J142" s="32" t="s">
        <v>6079</v>
      </c>
      <c r="K142" s="25" t="s">
        <v>97</v>
      </c>
      <c r="L142" s="22" t="s">
        <v>6080</v>
      </c>
      <c r="M142" s="22" t="s">
        <v>6081</v>
      </c>
      <c r="N142" s="53">
        <v>1729</v>
      </c>
      <c r="O142" s="53">
        <f>1729-1450</f>
        <v>279</v>
      </c>
      <c r="P142" s="43" t="s">
        <v>74</v>
      </c>
      <c r="Q142" s="43">
        <v>100</v>
      </c>
      <c r="R142" s="41"/>
    </row>
    <row r="143" spans="1:18" s="27" customFormat="1" ht="20.100000000000001" customHeight="1" x14ac:dyDescent="0.3">
      <c r="A143" s="21">
        <f t="shared" si="2"/>
        <v>138</v>
      </c>
      <c r="B143" s="32" t="s">
        <v>5790</v>
      </c>
      <c r="C143" s="32" t="s">
        <v>6042</v>
      </c>
      <c r="D143" s="22" t="s">
        <v>6075</v>
      </c>
      <c r="E143" s="22" t="s">
        <v>6076</v>
      </c>
      <c r="F143" s="22" t="s">
        <v>37</v>
      </c>
      <c r="G143" s="22" t="s">
        <v>1888</v>
      </c>
      <c r="H143" s="32" t="s">
        <v>6082</v>
      </c>
      <c r="I143" s="22" t="s">
        <v>6078</v>
      </c>
      <c r="J143" s="32" t="s">
        <v>6083</v>
      </c>
      <c r="K143" s="35" t="s">
        <v>6084</v>
      </c>
      <c r="L143" s="22" t="s">
        <v>6085</v>
      </c>
      <c r="M143" s="22" t="s">
        <v>6081</v>
      </c>
      <c r="N143" s="53">
        <v>128</v>
      </c>
      <c r="O143" s="53">
        <v>60</v>
      </c>
      <c r="P143" s="43">
        <v>50</v>
      </c>
      <c r="Q143" s="43">
        <v>100</v>
      </c>
      <c r="R143" s="41"/>
    </row>
    <row r="144" spans="1:18" s="27" customFormat="1" ht="20.100000000000001" customHeight="1" x14ac:dyDescent="0.3">
      <c r="A144" s="21">
        <f t="shared" si="2"/>
        <v>139</v>
      </c>
      <c r="B144" s="32" t="s">
        <v>5790</v>
      </c>
      <c r="C144" s="32" t="s">
        <v>6042</v>
      </c>
      <c r="D144" s="22" t="s">
        <v>6086</v>
      </c>
      <c r="E144" s="22" t="s">
        <v>6087</v>
      </c>
      <c r="F144" s="22" t="s">
        <v>37</v>
      </c>
      <c r="G144" s="22" t="s">
        <v>6065</v>
      </c>
      <c r="H144" s="32" t="s">
        <v>6088</v>
      </c>
      <c r="I144" s="22" t="s">
        <v>6089</v>
      </c>
      <c r="J144" s="32" t="s">
        <v>6090</v>
      </c>
      <c r="K144" s="35" t="s">
        <v>6084</v>
      </c>
      <c r="L144" s="22" t="s">
        <v>6091</v>
      </c>
      <c r="M144" s="22" t="s">
        <v>6070</v>
      </c>
      <c r="N144" s="53">
        <v>977</v>
      </c>
      <c r="O144" s="53">
        <v>926</v>
      </c>
      <c r="P144" s="43">
        <v>90</v>
      </c>
      <c r="Q144" s="43">
        <v>100</v>
      </c>
      <c r="R144" s="41"/>
    </row>
    <row r="145" spans="1:18" s="27" customFormat="1" ht="20.100000000000001" customHeight="1" x14ac:dyDescent="0.3">
      <c r="A145" s="21">
        <f t="shared" si="2"/>
        <v>140</v>
      </c>
      <c r="B145" s="32" t="s">
        <v>5790</v>
      </c>
      <c r="C145" s="32" t="s">
        <v>6042</v>
      </c>
      <c r="D145" s="22" t="s">
        <v>6075</v>
      </c>
      <c r="E145" s="22" t="s">
        <v>6076</v>
      </c>
      <c r="F145" s="22" t="s">
        <v>37</v>
      </c>
      <c r="G145" s="22" t="s">
        <v>908</v>
      </c>
      <c r="H145" s="32" t="s">
        <v>6092</v>
      </c>
      <c r="I145" s="22" t="s">
        <v>6093</v>
      </c>
      <c r="J145" s="32" t="s">
        <v>6094</v>
      </c>
      <c r="K145" s="35" t="s">
        <v>6084</v>
      </c>
      <c r="L145" s="22" t="s">
        <v>6091</v>
      </c>
      <c r="M145" s="22" t="s">
        <v>6081</v>
      </c>
      <c r="N145" s="53">
        <v>323</v>
      </c>
      <c r="O145" s="53">
        <v>69</v>
      </c>
      <c r="P145" s="43">
        <v>20</v>
      </c>
      <c r="Q145" s="43">
        <v>100</v>
      </c>
      <c r="R145" s="41"/>
    </row>
    <row r="146" spans="1:18" s="27" customFormat="1" ht="20.100000000000001" customHeight="1" x14ac:dyDescent="0.3">
      <c r="A146" s="21">
        <f t="shared" si="2"/>
        <v>141</v>
      </c>
      <c r="B146" s="32" t="s">
        <v>5790</v>
      </c>
      <c r="C146" s="32" t="s">
        <v>6042</v>
      </c>
      <c r="D146" s="22" t="s">
        <v>3042</v>
      </c>
      <c r="E146" s="22" t="s">
        <v>6095</v>
      </c>
      <c r="F146" s="22" t="s">
        <v>28</v>
      </c>
      <c r="G146" s="22" t="s">
        <v>971</v>
      </c>
      <c r="H146" s="32" t="s">
        <v>6096</v>
      </c>
      <c r="I146" s="22" t="s">
        <v>6097</v>
      </c>
      <c r="J146" s="32" t="s">
        <v>7025</v>
      </c>
      <c r="K146" s="35" t="s">
        <v>5796</v>
      </c>
      <c r="L146" s="22" t="s">
        <v>6069</v>
      </c>
      <c r="M146" s="22" t="s">
        <v>6070</v>
      </c>
      <c r="N146" s="53">
        <v>1800</v>
      </c>
      <c r="O146" s="53">
        <v>1800</v>
      </c>
      <c r="P146" s="43" t="s">
        <v>74</v>
      </c>
      <c r="Q146" s="43">
        <v>100</v>
      </c>
      <c r="R146" s="41"/>
    </row>
    <row r="147" spans="1:18" s="27" customFormat="1" ht="20.100000000000001" customHeight="1" x14ac:dyDescent="0.3">
      <c r="A147" s="21">
        <f t="shared" si="2"/>
        <v>142</v>
      </c>
      <c r="B147" s="32" t="s">
        <v>5790</v>
      </c>
      <c r="C147" s="32" t="s">
        <v>6042</v>
      </c>
      <c r="D147" s="22" t="s">
        <v>3042</v>
      </c>
      <c r="E147" s="22" t="s">
        <v>6095</v>
      </c>
      <c r="F147" s="22" t="s">
        <v>37</v>
      </c>
      <c r="G147" s="22" t="s">
        <v>260</v>
      </c>
      <c r="H147" s="32" t="s">
        <v>6098</v>
      </c>
      <c r="I147" s="22" t="s">
        <v>6099</v>
      </c>
      <c r="J147" s="32" t="s">
        <v>6100</v>
      </c>
      <c r="K147" s="35" t="s">
        <v>6084</v>
      </c>
      <c r="L147" s="22" t="s">
        <v>6101</v>
      </c>
      <c r="M147" s="22" t="s">
        <v>6081</v>
      </c>
      <c r="N147" s="53">
        <v>1866</v>
      </c>
      <c r="O147" s="53">
        <v>1568</v>
      </c>
      <c r="P147" s="43">
        <v>80</v>
      </c>
      <c r="Q147" s="43">
        <v>100</v>
      </c>
      <c r="R147" s="41"/>
    </row>
    <row r="148" spans="1:18" s="27" customFormat="1" ht="20.100000000000001" customHeight="1" x14ac:dyDescent="0.3">
      <c r="A148" s="21">
        <f t="shared" si="2"/>
        <v>143</v>
      </c>
      <c r="B148" s="32" t="s">
        <v>5790</v>
      </c>
      <c r="C148" s="32" t="s">
        <v>6042</v>
      </c>
      <c r="D148" s="22" t="s">
        <v>3042</v>
      </c>
      <c r="E148" s="22" t="s">
        <v>6095</v>
      </c>
      <c r="F148" s="22" t="s">
        <v>37</v>
      </c>
      <c r="G148" s="22" t="s">
        <v>908</v>
      </c>
      <c r="H148" s="32" t="s">
        <v>6102</v>
      </c>
      <c r="I148" s="22" t="s">
        <v>6097</v>
      </c>
      <c r="J148" s="32" t="s">
        <v>6103</v>
      </c>
      <c r="K148" s="35" t="s">
        <v>6084</v>
      </c>
      <c r="L148" s="22" t="s">
        <v>6101</v>
      </c>
      <c r="M148" s="22" t="s">
        <v>6081</v>
      </c>
      <c r="N148" s="53">
        <v>356</v>
      </c>
      <c r="O148" s="53">
        <v>347</v>
      </c>
      <c r="P148" s="43">
        <v>90</v>
      </c>
      <c r="Q148" s="43">
        <v>100</v>
      </c>
      <c r="R148" s="41"/>
    </row>
    <row r="149" spans="1:18" s="27" customFormat="1" ht="20.100000000000001" customHeight="1" x14ac:dyDescent="0.3">
      <c r="A149" s="21">
        <f t="shared" si="2"/>
        <v>144</v>
      </c>
      <c r="B149" s="32" t="s">
        <v>6104</v>
      </c>
      <c r="C149" s="33" t="s">
        <v>6105</v>
      </c>
      <c r="D149" s="21" t="s">
        <v>6110</v>
      </c>
      <c r="E149" s="21" t="s">
        <v>6111</v>
      </c>
      <c r="F149" s="21" t="s">
        <v>196</v>
      </c>
      <c r="G149" s="21" t="s">
        <v>4404</v>
      </c>
      <c r="H149" s="33" t="s">
        <v>6112</v>
      </c>
      <c r="I149" s="21" t="s">
        <v>6113</v>
      </c>
      <c r="J149" s="33" t="s">
        <v>6107</v>
      </c>
      <c r="K149" s="25" t="s">
        <v>5199</v>
      </c>
      <c r="L149" s="21" t="s">
        <v>1684</v>
      </c>
      <c r="M149" s="21" t="s">
        <v>1271</v>
      </c>
      <c r="N149" s="51">
        <v>1380</v>
      </c>
      <c r="O149" s="51">
        <v>952</v>
      </c>
      <c r="P149" s="44">
        <v>5</v>
      </c>
      <c r="Q149" s="44">
        <v>100</v>
      </c>
      <c r="R149" s="39"/>
    </row>
    <row r="150" spans="1:18" s="27" customFormat="1" ht="20.100000000000001" customHeight="1" x14ac:dyDescent="0.3">
      <c r="A150" s="21">
        <f t="shared" si="2"/>
        <v>145</v>
      </c>
      <c r="B150" s="32" t="s">
        <v>6104</v>
      </c>
      <c r="C150" s="33" t="s">
        <v>6105</v>
      </c>
      <c r="D150" s="21" t="s">
        <v>6110</v>
      </c>
      <c r="E150" s="21" t="s">
        <v>6111</v>
      </c>
      <c r="F150" s="21" t="s">
        <v>196</v>
      </c>
      <c r="G150" s="21" t="s">
        <v>3419</v>
      </c>
      <c r="H150" s="33" t="s">
        <v>6114</v>
      </c>
      <c r="I150" s="21" t="s">
        <v>6115</v>
      </c>
      <c r="J150" s="33" t="s">
        <v>6116</v>
      </c>
      <c r="K150" s="25" t="s">
        <v>6117</v>
      </c>
      <c r="L150" s="21" t="s">
        <v>6118</v>
      </c>
      <c r="M150" s="21" t="s">
        <v>290</v>
      </c>
      <c r="N150" s="51">
        <v>1120</v>
      </c>
      <c r="O150" s="51">
        <v>207</v>
      </c>
      <c r="P150" s="44">
        <v>80</v>
      </c>
      <c r="Q150" s="44">
        <v>100</v>
      </c>
      <c r="R150" s="39"/>
    </row>
    <row r="151" spans="1:18" s="27" customFormat="1" ht="20.100000000000001" customHeight="1" x14ac:dyDescent="0.3">
      <c r="A151" s="21">
        <f t="shared" si="2"/>
        <v>146</v>
      </c>
      <c r="B151" s="32" t="s">
        <v>6104</v>
      </c>
      <c r="C151" s="33" t="s">
        <v>6105</v>
      </c>
      <c r="D151" s="21" t="s">
        <v>6108</v>
      </c>
      <c r="E151" s="21" t="s">
        <v>6109</v>
      </c>
      <c r="F151" s="21" t="s">
        <v>312</v>
      </c>
      <c r="G151" s="21" t="s">
        <v>3419</v>
      </c>
      <c r="H151" s="33" t="s">
        <v>6119</v>
      </c>
      <c r="I151" s="21" t="s">
        <v>6115</v>
      </c>
      <c r="J151" s="33" t="s">
        <v>6120</v>
      </c>
      <c r="K151" s="25" t="s">
        <v>364</v>
      </c>
      <c r="L151" s="21" t="s">
        <v>2060</v>
      </c>
      <c r="M151" s="21" t="s">
        <v>1271</v>
      </c>
      <c r="N151" s="51">
        <v>450</v>
      </c>
      <c r="O151" s="51">
        <v>376</v>
      </c>
      <c r="P151" s="44" t="s">
        <v>2533</v>
      </c>
      <c r="Q151" s="44">
        <v>100</v>
      </c>
      <c r="R151" s="39"/>
    </row>
    <row r="152" spans="1:18" s="27" customFormat="1" ht="20.100000000000001" customHeight="1" x14ac:dyDescent="0.3">
      <c r="A152" s="21">
        <f t="shared" si="2"/>
        <v>147</v>
      </c>
      <c r="B152" s="32" t="s">
        <v>6104</v>
      </c>
      <c r="C152" s="33" t="s">
        <v>6105</v>
      </c>
      <c r="D152" s="21" t="s">
        <v>6108</v>
      </c>
      <c r="E152" s="21" t="s">
        <v>6109</v>
      </c>
      <c r="F152" s="21" t="s">
        <v>312</v>
      </c>
      <c r="G152" s="21" t="s">
        <v>3419</v>
      </c>
      <c r="H152" s="33" t="s">
        <v>6121</v>
      </c>
      <c r="I152" s="21" t="s">
        <v>6106</v>
      </c>
      <c r="J152" s="33" t="s">
        <v>6122</v>
      </c>
      <c r="K152" s="25" t="s">
        <v>364</v>
      </c>
      <c r="L152" s="21" t="s">
        <v>2060</v>
      </c>
      <c r="M152" s="21" t="s">
        <v>1271</v>
      </c>
      <c r="N152" s="51">
        <v>450</v>
      </c>
      <c r="O152" s="51">
        <v>280</v>
      </c>
      <c r="P152" s="44" t="s">
        <v>2533</v>
      </c>
      <c r="Q152" s="44">
        <v>100</v>
      </c>
      <c r="R152" s="39"/>
    </row>
    <row r="153" spans="1:18" s="27" customFormat="1" ht="20.100000000000001" customHeight="1" x14ac:dyDescent="0.3">
      <c r="A153" s="21">
        <f t="shared" si="2"/>
        <v>148</v>
      </c>
      <c r="B153" s="32" t="s">
        <v>6104</v>
      </c>
      <c r="C153" s="33" t="s">
        <v>6105</v>
      </c>
      <c r="D153" s="21" t="s">
        <v>6123</v>
      </c>
      <c r="E153" s="21" t="s">
        <v>6124</v>
      </c>
      <c r="F153" s="21" t="s">
        <v>196</v>
      </c>
      <c r="G153" s="21" t="s">
        <v>3101</v>
      </c>
      <c r="H153" s="33" t="s">
        <v>6125</v>
      </c>
      <c r="I153" s="21" t="s">
        <v>6126</v>
      </c>
      <c r="J153" s="33" t="s">
        <v>6127</v>
      </c>
      <c r="K153" s="25" t="s">
        <v>6128</v>
      </c>
      <c r="L153" s="21">
        <v>2023.04</v>
      </c>
      <c r="M153" s="21">
        <v>2026.12</v>
      </c>
      <c r="N153" s="51">
        <v>6597</v>
      </c>
      <c r="O153" s="51">
        <v>552</v>
      </c>
      <c r="P153" s="44">
        <v>91</v>
      </c>
      <c r="Q153" s="44">
        <v>100</v>
      </c>
      <c r="R153" s="39"/>
    </row>
    <row r="154" spans="1:18" s="27" customFormat="1" ht="20.100000000000001" customHeight="1" x14ac:dyDescent="0.3">
      <c r="A154" s="21">
        <f t="shared" si="2"/>
        <v>149</v>
      </c>
      <c r="B154" s="32" t="s">
        <v>6104</v>
      </c>
      <c r="C154" s="33" t="s">
        <v>6105</v>
      </c>
      <c r="D154" s="21" t="s">
        <v>6129</v>
      </c>
      <c r="E154" s="21" t="s">
        <v>6130</v>
      </c>
      <c r="F154" s="21" t="s">
        <v>196</v>
      </c>
      <c r="G154" s="21" t="s">
        <v>3101</v>
      </c>
      <c r="H154" s="33" t="s">
        <v>6131</v>
      </c>
      <c r="I154" s="21" t="s">
        <v>6132</v>
      </c>
      <c r="J154" s="33" t="s">
        <v>6133</v>
      </c>
      <c r="K154" s="25">
        <v>2026.01</v>
      </c>
      <c r="L154" s="21">
        <v>2023.02</v>
      </c>
      <c r="M154" s="21">
        <v>2026.12</v>
      </c>
      <c r="N154" s="51">
        <v>2359</v>
      </c>
      <c r="O154" s="51">
        <v>306</v>
      </c>
      <c r="P154" s="44">
        <v>87</v>
      </c>
      <c r="Q154" s="44">
        <v>13</v>
      </c>
      <c r="R154" s="39"/>
    </row>
    <row r="155" spans="1:18" s="27" customFormat="1" ht="20.100000000000001" customHeight="1" x14ac:dyDescent="0.3">
      <c r="A155" s="21">
        <f t="shared" si="2"/>
        <v>150</v>
      </c>
      <c r="B155" s="32" t="s">
        <v>6104</v>
      </c>
      <c r="C155" s="33" t="s">
        <v>6105</v>
      </c>
      <c r="D155" s="21" t="s">
        <v>6129</v>
      </c>
      <c r="E155" s="21" t="s">
        <v>6130</v>
      </c>
      <c r="F155" s="21" t="s">
        <v>196</v>
      </c>
      <c r="G155" s="21" t="s">
        <v>3101</v>
      </c>
      <c r="H155" s="33" t="s">
        <v>6134</v>
      </c>
      <c r="I155" s="21" t="s">
        <v>6135</v>
      </c>
      <c r="J155" s="33" t="s">
        <v>6136</v>
      </c>
      <c r="K155" s="25">
        <v>2026.01</v>
      </c>
      <c r="L155" s="21">
        <v>2025.04</v>
      </c>
      <c r="M155" s="21">
        <v>2027.12</v>
      </c>
      <c r="N155" s="51">
        <v>1680</v>
      </c>
      <c r="O155" s="51">
        <v>302</v>
      </c>
      <c r="P155" s="44">
        <v>70</v>
      </c>
      <c r="Q155" s="44">
        <v>18</v>
      </c>
      <c r="R155" s="39"/>
    </row>
    <row r="156" spans="1:18" s="27" customFormat="1" ht="20.100000000000001" customHeight="1" x14ac:dyDescent="0.3">
      <c r="A156" s="21">
        <f t="shared" si="2"/>
        <v>151</v>
      </c>
      <c r="B156" s="32" t="s">
        <v>6104</v>
      </c>
      <c r="C156" s="33" t="s">
        <v>6105</v>
      </c>
      <c r="D156" s="21" t="s">
        <v>6137</v>
      </c>
      <c r="E156" s="21" t="s">
        <v>6138</v>
      </c>
      <c r="F156" s="21" t="s">
        <v>196</v>
      </c>
      <c r="G156" s="21" t="s">
        <v>3101</v>
      </c>
      <c r="H156" s="33" t="s">
        <v>6139</v>
      </c>
      <c r="I156" s="21" t="s">
        <v>6140</v>
      </c>
      <c r="J156" s="33" t="s">
        <v>6141</v>
      </c>
      <c r="K156" s="25">
        <v>2026.01</v>
      </c>
      <c r="L156" s="21">
        <v>2024.01</v>
      </c>
      <c r="M156" s="21">
        <v>2027.03</v>
      </c>
      <c r="N156" s="51">
        <v>7045</v>
      </c>
      <c r="O156" s="51">
        <v>3502</v>
      </c>
      <c r="P156" s="44">
        <v>60</v>
      </c>
      <c r="Q156" s="44">
        <v>100</v>
      </c>
      <c r="R156" s="39"/>
    </row>
    <row r="157" spans="1:18" s="27" customFormat="1" ht="20.100000000000001" customHeight="1" x14ac:dyDescent="0.3">
      <c r="A157" s="21">
        <f t="shared" si="2"/>
        <v>152</v>
      </c>
      <c r="B157" s="32" t="s">
        <v>6104</v>
      </c>
      <c r="C157" s="33" t="s">
        <v>6105</v>
      </c>
      <c r="D157" s="21" t="s">
        <v>6137</v>
      </c>
      <c r="E157" s="21" t="s">
        <v>6138</v>
      </c>
      <c r="F157" s="21" t="s">
        <v>312</v>
      </c>
      <c r="G157" s="21" t="s">
        <v>3101</v>
      </c>
      <c r="H157" s="33" t="s">
        <v>6142</v>
      </c>
      <c r="I157" s="21" t="s">
        <v>6143</v>
      </c>
      <c r="J157" s="33" t="s">
        <v>6141</v>
      </c>
      <c r="K157" s="25" t="s">
        <v>2060</v>
      </c>
      <c r="L157" s="25" t="s">
        <v>2060</v>
      </c>
      <c r="M157" s="21">
        <v>2028.12</v>
      </c>
      <c r="N157" s="51">
        <v>9481</v>
      </c>
      <c r="O157" s="51">
        <v>350</v>
      </c>
      <c r="P157" s="43" t="s">
        <v>74</v>
      </c>
      <c r="Q157" s="44">
        <v>5</v>
      </c>
      <c r="R157" s="39"/>
    </row>
    <row r="158" spans="1:18" s="27" customFormat="1" ht="20.100000000000001" customHeight="1" x14ac:dyDescent="0.3">
      <c r="A158" s="21">
        <f t="shared" si="2"/>
        <v>153</v>
      </c>
      <c r="B158" s="22" t="s">
        <v>5790</v>
      </c>
      <c r="C158" s="21" t="s">
        <v>6144</v>
      </c>
      <c r="D158" s="21" t="s">
        <v>56</v>
      </c>
      <c r="E158" s="21" t="s">
        <v>6145</v>
      </c>
      <c r="F158" s="21" t="s">
        <v>37</v>
      </c>
      <c r="G158" s="21" t="s">
        <v>6146</v>
      </c>
      <c r="H158" s="33" t="s">
        <v>6147</v>
      </c>
      <c r="I158" s="21" t="s">
        <v>6148</v>
      </c>
      <c r="J158" s="33" t="s">
        <v>6149</v>
      </c>
      <c r="K158" s="25" t="s">
        <v>1753</v>
      </c>
      <c r="L158" s="21" t="s">
        <v>6150</v>
      </c>
      <c r="M158" s="21" t="s">
        <v>5936</v>
      </c>
      <c r="N158" s="51">
        <v>3838</v>
      </c>
      <c r="O158" s="51">
        <v>1140</v>
      </c>
      <c r="P158" s="52">
        <v>71</v>
      </c>
      <c r="Q158" s="52">
        <v>100</v>
      </c>
      <c r="R158" s="21"/>
    </row>
    <row r="159" spans="1:18" s="27" customFormat="1" ht="20.100000000000001" customHeight="1" x14ac:dyDescent="0.3">
      <c r="A159" s="21">
        <f t="shared" si="2"/>
        <v>154</v>
      </c>
      <c r="B159" s="22" t="s">
        <v>5790</v>
      </c>
      <c r="C159" s="21" t="s">
        <v>6144</v>
      </c>
      <c r="D159" s="22" t="s">
        <v>6151</v>
      </c>
      <c r="E159" s="22" t="s">
        <v>6152</v>
      </c>
      <c r="F159" s="22" t="s">
        <v>28</v>
      </c>
      <c r="G159" s="22" t="s">
        <v>661</v>
      </c>
      <c r="H159" s="32" t="s">
        <v>6153</v>
      </c>
      <c r="I159" s="21" t="s">
        <v>6154</v>
      </c>
      <c r="J159" s="32" t="s">
        <v>6155</v>
      </c>
      <c r="K159" s="31" t="s">
        <v>539</v>
      </c>
      <c r="L159" s="22" t="s">
        <v>6156</v>
      </c>
      <c r="M159" s="22" t="s">
        <v>5958</v>
      </c>
      <c r="N159" s="53">
        <v>2618</v>
      </c>
      <c r="O159" s="53">
        <v>1047</v>
      </c>
      <c r="P159" s="43" t="s">
        <v>74</v>
      </c>
      <c r="Q159" s="54">
        <v>40</v>
      </c>
      <c r="R159" s="22"/>
    </row>
    <row r="160" spans="1:18" s="27" customFormat="1" ht="20.100000000000001" customHeight="1" x14ac:dyDescent="0.3">
      <c r="A160" s="21">
        <f t="shared" si="2"/>
        <v>155</v>
      </c>
      <c r="B160" s="22" t="s">
        <v>5790</v>
      </c>
      <c r="C160" s="21" t="s">
        <v>6144</v>
      </c>
      <c r="D160" s="22" t="s">
        <v>6151</v>
      </c>
      <c r="E160" s="22" t="s">
        <v>6152</v>
      </c>
      <c r="F160" s="22" t="s">
        <v>28</v>
      </c>
      <c r="G160" s="22" t="s">
        <v>1047</v>
      </c>
      <c r="H160" s="32" t="s">
        <v>6157</v>
      </c>
      <c r="I160" s="22" t="s">
        <v>6158</v>
      </c>
      <c r="J160" s="32" t="s">
        <v>6159</v>
      </c>
      <c r="K160" s="22" t="s">
        <v>539</v>
      </c>
      <c r="L160" s="22" t="s">
        <v>6160</v>
      </c>
      <c r="M160" s="22" t="s">
        <v>5936</v>
      </c>
      <c r="N160" s="53">
        <v>651</v>
      </c>
      <c r="O160" s="53">
        <v>651</v>
      </c>
      <c r="P160" s="43" t="s">
        <v>74</v>
      </c>
      <c r="Q160" s="54">
        <v>100</v>
      </c>
      <c r="R160" s="41"/>
    </row>
    <row r="161" spans="1:18" s="27" customFormat="1" ht="20.100000000000001" customHeight="1" x14ac:dyDescent="0.3">
      <c r="A161" s="21">
        <f t="shared" si="2"/>
        <v>156</v>
      </c>
      <c r="B161" s="22" t="s">
        <v>5790</v>
      </c>
      <c r="C161" s="21" t="s">
        <v>6144</v>
      </c>
      <c r="D161" s="22" t="s">
        <v>6161</v>
      </c>
      <c r="E161" s="22" t="s">
        <v>6162</v>
      </c>
      <c r="F161" s="22" t="s">
        <v>37</v>
      </c>
      <c r="G161" s="22" t="s">
        <v>1047</v>
      </c>
      <c r="H161" s="32" t="s">
        <v>6163</v>
      </c>
      <c r="I161" s="22" t="s">
        <v>6164</v>
      </c>
      <c r="J161" s="32" t="s">
        <v>6165</v>
      </c>
      <c r="K161" s="22" t="s">
        <v>1753</v>
      </c>
      <c r="L161" s="22" t="s">
        <v>6166</v>
      </c>
      <c r="M161" s="22" t="s">
        <v>6167</v>
      </c>
      <c r="N161" s="53">
        <v>4268</v>
      </c>
      <c r="O161" s="53">
        <v>1200</v>
      </c>
      <c r="P161" s="54">
        <v>20</v>
      </c>
      <c r="Q161" s="54">
        <v>50</v>
      </c>
      <c r="R161" s="41"/>
    </row>
    <row r="162" spans="1:18" s="27" customFormat="1" ht="20.100000000000001" customHeight="1" x14ac:dyDescent="0.3">
      <c r="A162" s="21">
        <f t="shared" si="2"/>
        <v>157</v>
      </c>
      <c r="B162" s="22" t="s">
        <v>5790</v>
      </c>
      <c r="C162" s="21" t="s">
        <v>6144</v>
      </c>
      <c r="D162" s="22" t="s">
        <v>6168</v>
      </c>
      <c r="E162" s="22" t="s">
        <v>6169</v>
      </c>
      <c r="F162" s="22" t="s">
        <v>37</v>
      </c>
      <c r="G162" s="22" t="s">
        <v>1047</v>
      </c>
      <c r="H162" s="32" t="s">
        <v>6170</v>
      </c>
      <c r="I162" s="22" t="s">
        <v>6164</v>
      </c>
      <c r="J162" s="32" t="s">
        <v>6171</v>
      </c>
      <c r="K162" s="22" t="s">
        <v>1753</v>
      </c>
      <c r="L162" s="22" t="s">
        <v>6172</v>
      </c>
      <c r="M162" s="22" t="s">
        <v>6167</v>
      </c>
      <c r="N162" s="53">
        <v>4634</v>
      </c>
      <c r="O162" s="53">
        <v>1200</v>
      </c>
      <c r="P162" s="54">
        <v>30</v>
      </c>
      <c r="Q162" s="54">
        <v>50</v>
      </c>
      <c r="R162" s="41"/>
    </row>
    <row r="163" spans="1:18" s="27" customFormat="1" ht="20.100000000000001" customHeight="1" x14ac:dyDescent="0.3">
      <c r="A163" s="21">
        <f t="shared" si="2"/>
        <v>158</v>
      </c>
      <c r="B163" s="22" t="s">
        <v>5790</v>
      </c>
      <c r="C163" s="21" t="s">
        <v>6144</v>
      </c>
      <c r="D163" s="21" t="s">
        <v>6173</v>
      </c>
      <c r="E163" s="21" t="s">
        <v>6174</v>
      </c>
      <c r="F163" s="21" t="s">
        <v>28</v>
      </c>
      <c r="G163" s="21" t="s">
        <v>3364</v>
      </c>
      <c r="H163" s="33" t="s">
        <v>6175</v>
      </c>
      <c r="I163" s="21" t="s">
        <v>6176</v>
      </c>
      <c r="J163" s="33" t="s">
        <v>6177</v>
      </c>
      <c r="K163" s="25" t="s">
        <v>1762</v>
      </c>
      <c r="L163" s="21" t="s">
        <v>6178</v>
      </c>
      <c r="M163" s="21" t="s">
        <v>5958</v>
      </c>
      <c r="N163" s="51">
        <v>1692</v>
      </c>
      <c r="O163" s="51">
        <v>362</v>
      </c>
      <c r="P163" s="43" t="s">
        <v>74</v>
      </c>
      <c r="Q163" s="52">
        <v>25</v>
      </c>
      <c r="R163" s="21"/>
    </row>
    <row r="164" spans="1:18" s="27" customFormat="1" ht="20.100000000000001" customHeight="1" x14ac:dyDescent="0.3">
      <c r="A164" s="21">
        <f t="shared" si="2"/>
        <v>159</v>
      </c>
      <c r="B164" s="22" t="s">
        <v>5790</v>
      </c>
      <c r="C164" s="21" t="s">
        <v>6144</v>
      </c>
      <c r="D164" s="21" t="s">
        <v>6179</v>
      </c>
      <c r="E164" s="21" t="s">
        <v>6180</v>
      </c>
      <c r="F164" s="21" t="s">
        <v>37</v>
      </c>
      <c r="G164" s="21" t="s">
        <v>1047</v>
      </c>
      <c r="H164" s="33" t="s">
        <v>6181</v>
      </c>
      <c r="I164" s="21" t="s">
        <v>6182</v>
      </c>
      <c r="J164" s="33" t="s">
        <v>6183</v>
      </c>
      <c r="K164" s="25" t="s">
        <v>1753</v>
      </c>
      <c r="L164" s="21" t="s">
        <v>6150</v>
      </c>
      <c r="M164" s="21" t="s">
        <v>5936</v>
      </c>
      <c r="N164" s="51">
        <v>9708</v>
      </c>
      <c r="O164" s="51">
        <v>4006</v>
      </c>
      <c r="P164" s="52">
        <v>71</v>
      </c>
      <c r="Q164" s="52">
        <v>100</v>
      </c>
      <c r="R164" s="55"/>
    </row>
    <row r="165" spans="1:18" s="27" customFormat="1" ht="20.100000000000001" customHeight="1" x14ac:dyDescent="0.3">
      <c r="A165" s="21">
        <f t="shared" si="2"/>
        <v>160</v>
      </c>
      <c r="B165" s="22" t="s">
        <v>5790</v>
      </c>
      <c r="C165" s="21" t="s">
        <v>6144</v>
      </c>
      <c r="D165" s="21" t="s">
        <v>6179</v>
      </c>
      <c r="E165" s="21" t="s">
        <v>6180</v>
      </c>
      <c r="F165" s="21" t="s">
        <v>37</v>
      </c>
      <c r="G165" s="21" t="s">
        <v>6146</v>
      </c>
      <c r="H165" s="33" t="s">
        <v>6184</v>
      </c>
      <c r="I165" s="21" t="s">
        <v>6185</v>
      </c>
      <c r="J165" s="33" t="s">
        <v>6149</v>
      </c>
      <c r="K165" s="25" t="s">
        <v>1753</v>
      </c>
      <c r="L165" s="21" t="s">
        <v>6150</v>
      </c>
      <c r="M165" s="21" t="s">
        <v>5936</v>
      </c>
      <c r="N165" s="51">
        <v>3838</v>
      </c>
      <c r="O165" s="51">
        <v>2747</v>
      </c>
      <c r="P165" s="52">
        <v>35</v>
      </c>
      <c r="Q165" s="52">
        <v>63</v>
      </c>
      <c r="R165" s="55"/>
    </row>
    <row r="166" spans="1:18" s="27" customFormat="1" ht="20.100000000000001" customHeight="1" x14ac:dyDescent="0.3">
      <c r="A166" s="21">
        <f t="shared" si="2"/>
        <v>161</v>
      </c>
      <c r="B166" s="22" t="s">
        <v>5790</v>
      </c>
      <c r="C166" s="21" t="s">
        <v>6144</v>
      </c>
      <c r="D166" s="22" t="s">
        <v>6186</v>
      </c>
      <c r="E166" s="22" t="s">
        <v>6187</v>
      </c>
      <c r="F166" s="22" t="s">
        <v>37</v>
      </c>
      <c r="G166" s="22" t="s">
        <v>93</v>
      </c>
      <c r="H166" s="32" t="s">
        <v>6188</v>
      </c>
      <c r="I166" s="22" t="s">
        <v>6189</v>
      </c>
      <c r="J166" s="33" t="s">
        <v>6190</v>
      </c>
      <c r="K166" s="25" t="s">
        <v>1773</v>
      </c>
      <c r="L166" s="21" t="s">
        <v>6191</v>
      </c>
      <c r="M166" s="21" t="s">
        <v>5936</v>
      </c>
      <c r="N166" s="51">
        <v>1862</v>
      </c>
      <c r="O166" s="51">
        <v>1275</v>
      </c>
      <c r="P166" s="52">
        <v>30</v>
      </c>
      <c r="Q166" s="52">
        <v>100</v>
      </c>
      <c r="R166" s="55"/>
    </row>
    <row r="167" spans="1:18" s="27" customFormat="1" ht="20.100000000000001" customHeight="1" x14ac:dyDescent="0.3">
      <c r="A167" s="21">
        <f t="shared" si="2"/>
        <v>162</v>
      </c>
      <c r="B167" s="22" t="s">
        <v>5790</v>
      </c>
      <c r="C167" s="21" t="s">
        <v>6144</v>
      </c>
      <c r="D167" s="21" t="s">
        <v>6192</v>
      </c>
      <c r="E167" s="21" t="s">
        <v>6193</v>
      </c>
      <c r="F167" s="21" t="s">
        <v>37</v>
      </c>
      <c r="G167" s="21" t="s">
        <v>221</v>
      </c>
      <c r="H167" s="33" t="s">
        <v>6194</v>
      </c>
      <c r="I167" s="21" t="s">
        <v>6195</v>
      </c>
      <c r="J167" s="32" t="s">
        <v>6196</v>
      </c>
      <c r="K167" s="25" t="s">
        <v>1217</v>
      </c>
      <c r="L167" s="28" t="s">
        <v>6197</v>
      </c>
      <c r="M167" s="28" t="s">
        <v>5936</v>
      </c>
      <c r="N167" s="53">
        <v>5923</v>
      </c>
      <c r="O167" s="51">
        <v>966</v>
      </c>
      <c r="P167" s="44">
        <v>84</v>
      </c>
      <c r="Q167" s="44">
        <v>100</v>
      </c>
      <c r="R167" s="21"/>
    </row>
    <row r="168" spans="1:18" s="27" customFormat="1" ht="20.100000000000001" customHeight="1" x14ac:dyDescent="0.3">
      <c r="A168" s="21">
        <f t="shared" si="2"/>
        <v>163</v>
      </c>
      <c r="B168" s="22" t="s">
        <v>5790</v>
      </c>
      <c r="C168" s="21" t="s">
        <v>6144</v>
      </c>
      <c r="D168" s="22" t="s">
        <v>6198</v>
      </c>
      <c r="E168" s="21" t="s">
        <v>6199</v>
      </c>
      <c r="F168" s="21" t="s">
        <v>37</v>
      </c>
      <c r="G168" s="21" t="s">
        <v>221</v>
      </c>
      <c r="H168" s="32" t="s">
        <v>6200</v>
      </c>
      <c r="I168" s="21" t="s">
        <v>6201</v>
      </c>
      <c r="J168" s="32" t="s">
        <v>6202</v>
      </c>
      <c r="K168" s="25" t="s">
        <v>1217</v>
      </c>
      <c r="L168" s="28" t="s">
        <v>6203</v>
      </c>
      <c r="M168" s="28" t="s">
        <v>5936</v>
      </c>
      <c r="N168" s="53">
        <v>3789</v>
      </c>
      <c r="O168" s="53">
        <v>286</v>
      </c>
      <c r="P168" s="43">
        <v>92</v>
      </c>
      <c r="Q168" s="43">
        <v>100</v>
      </c>
      <c r="R168" s="22"/>
    </row>
    <row r="169" spans="1:18" s="27" customFormat="1" ht="20.100000000000001" customHeight="1" x14ac:dyDescent="0.3">
      <c r="A169" s="21">
        <f t="shared" si="2"/>
        <v>164</v>
      </c>
      <c r="B169" s="22" t="s">
        <v>5790</v>
      </c>
      <c r="C169" s="21" t="s">
        <v>6144</v>
      </c>
      <c r="D169" s="22" t="s">
        <v>6204</v>
      </c>
      <c r="E169" s="22" t="s">
        <v>6205</v>
      </c>
      <c r="F169" s="21" t="s">
        <v>37</v>
      </c>
      <c r="G169" s="21" t="s">
        <v>221</v>
      </c>
      <c r="H169" s="32" t="s">
        <v>6206</v>
      </c>
      <c r="I169" s="21" t="s">
        <v>6207</v>
      </c>
      <c r="J169" s="32" t="s">
        <v>6208</v>
      </c>
      <c r="K169" s="25" t="s">
        <v>1217</v>
      </c>
      <c r="L169" s="28" t="s">
        <v>6209</v>
      </c>
      <c r="M169" s="28" t="s">
        <v>5958</v>
      </c>
      <c r="N169" s="53">
        <v>3413</v>
      </c>
      <c r="O169" s="53">
        <v>1382</v>
      </c>
      <c r="P169" s="43">
        <v>18</v>
      </c>
      <c r="Q169" s="43">
        <v>60</v>
      </c>
      <c r="R169" s="41"/>
    </row>
    <row r="170" spans="1:18" s="27" customFormat="1" ht="20.100000000000001" customHeight="1" x14ac:dyDescent="0.3">
      <c r="A170" s="21">
        <f t="shared" si="2"/>
        <v>165</v>
      </c>
      <c r="B170" s="22" t="s">
        <v>5790</v>
      </c>
      <c r="C170" s="21" t="s">
        <v>6144</v>
      </c>
      <c r="D170" s="22" t="s">
        <v>6192</v>
      </c>
      <c r="E170" s="21" t="s">
        <v>6193</v>
      </c>
      <c r="F170" s="21" t="s">
        <v>37</v>
      </c>
      <c r="G170" s="21" t="s">
        <v>221</v>
      </c>
      <c r="H170" s="32" t="s">
        <v>6210</v>
      </c>
      <c r="I170" s="21" t="s">
        <v>6211</v>
      </c>
      <c r="J170" s="32" t="s">
        <v>6212</v>
      </c>
      <c r="K170" s="25" t="s">
        <v>1217</v>
      </c>
      <c r="L170" s="28" t="s">
        <v>6213</v>
      </c>
      <c r="M170" s="28" t="s">
        <v>5936</v>
      </c>
      <c r="N170" s="53">
        <v>2982</v>
      </c>
      <c r="O170" s="53">
        <v>1307</v>
      </c>
      <c r="P170" s="43">
        <v>57</v>
      </c>
      <c r="Q170" s="43">
        <v>100</v>
      </c>
      <c r="R170" s="41"/>
    </row>
    <row r="171" spans="1:18" s="27" customFormat="1" ht="20.100000000000001" customHeight="1" x14ac:dyDescent="0.3">
      <c r="A171" s="21">
        <f t="shared" si="2"/>
        <v>166</v>
      </c>
      <c r="B171" s="22" t="s">
        <v>5790</v>
      </c>
      <c r="C171" s="21" t="s">
        <v>6144</v>
      </c>
      <c r="D171" s="22" t="s">
        <v>6214</v>
      </c>
      <c r="E171" s="22" t="s">
        <v>6215</v>
      </c>
      <c r="F171" s="21" t="s">
        <v>37</v>
      </c>
      <c r="G171" s="21" t="s">
        <v>221</v>
      </c>
      <c r="H171" s="32" t="s">
        <v>6216</v>
      </c>
      <c r="I171" s="21" t="s">
        <v>6217</v>
      </c>
      <c r="J171" s="32" t="s">
        <v>6218</v>
      </c>
      <c r="K171" s="25" t="s">
        <v>1217</v>
      </c>
      <c r="L171" s="28" t="s">
        <v>6219</v>
      </c>
      <c r="M171" s="28" t="s">
        <v>6220</v>
      </c>
      <c r="N171" s="53">
        <v>1664</v>
      </c>
      <c r="O171" s="53">
        <v>722</v>
      </c>
      <c r="P171" s="43">
        <v>57</v>
      </c>
      <c r="Q171" s="43">
        <v>100</v>
      </c>
      <c r="R171" s="41"/>
    </row>
    <row r="172" spans="1:18" s="27" customFormat="1" ht="20.100000000000001" customHeight="1" x14ac:dyDescent="0.3">
      <c r="A172" s="21">
        <f t="shared" si="2"/>
        <v>167</v>
      </c>
      <c r="B172" s="22" t="s">
        <v>5790</v>
      </c>
      <c r="C172" s="21" t="s">
        <v>6144</v>
      </c>
      <c r="D172" s="22" t="s">
        <v>6204</v>
      </c>
      <c r="E172" s="22" t="s">
        <v>6205</v>
      </c>
      <c r="F172" s="21" t="s">
        <v>37</v>
      </c>
      <c r="G172" s="21" t="s">
        <v>221</v>
      </c>
      <c r="H172" s="32" t="s">
        <v>6221</v>
      </c>
      <c r="I172" s="21" t="s">
        <v>6222</v>
      </c>
      <c r="J172" s="32" t="s">
        <v>6223</v>
      </c>
      <c r="K172" s="25" t="s">
        <v>1217</v>
      </c>
      <c r="L172" s="28" t="s">
        <v>6224</v>
      </c>
      <c r="M172" s="28" t="s">
        <v>5936</v>
      </c>
      <c r="N172" s="53">
        <v>1381</v>
      </c>
      <c r="O172" s="53">
        <v>1351</v>
      </c>
      <c r="P172" s="43">
        <v>3</v>
      </c>
      <c r="Q172" s="43">
        <v>100</v>
      </c>
      <c r="R172" s="41"/>
    </row>
    <row r="173" spans="1:18" s="27" customFormat="1" ht="20.100000000000001" customHeight="1" x14ac:dyDescent="0.3">
      <c r="A173" s="21">
        <f t="shared" si="2"/>
        <v>168</v>
      </c>
      <c r="B173" s="22" t="s">
        <v>5790</v>
      </c>
      <c r="C173" s="21" t="s">
        <v>6144</v>
      </c>
      <c r="D173" s="22" t="s">
        <v>6198</v>
      </c>
      <c r="E173" s="21" t="s">
        <v>6199</v>
      </c>
      <c r="F173" s="21" t="s">
        <v>28</v>
      </c>
      <c r="G173" s="21" t="s">
        <v>221</v>
      </c>
      <c r="H173" s="32" t="s">
        <v>6225</v>
      </c>
      <c r="I173" s="21" t="s">
        <v>6226</v>
      </c>
      <c r="J173" s="32" t="s">
        <v>6227</v>
      </c>
      <c r="K173" s="25" t="s">
        <v>277</v>
      </c>
      <c r="L173" s="28" t="s">
        <v>219</v>
      </c>
      <c r="M173" s="28" t="s">
        <v>219</v>
      </c>
      <c r="N173" s="53">
        <v>11086</v>
      </c>
      <c r="O173" s="53">
        <v>1750</v>
      </c>
      <c r="P173" s="43" t="s">
        <v>74</v>
      </c>
      <c r="Q173" s="43">
        <v>16</v>
      </c>
      <c r="R173" s="41"/>
    </row>
    <row r="174" spans="1:18" s="27" customFormat="1" ht="20.100000000000001" customHeight="1" x14ac:dyDescent="0.3">
      <c r="A174" s="21">
        <f t="shared" si="2"/>
        <v>169</v>
      </c>
      <c r="B174" s="21" t="s">
        <v>5790</v>
      </c>
      <c r="C174" s="21" t="s">
        <v>6228</v>
      </c>
      <c r="D174" s="21" t="s">
        <v>6229</v>
      </c>
      <c r="E174" s="21" t="s">
        <v>6230</v>
      </c>
      <c r="F174" s="21" t="s">
        <v>37</v>
      </c>
      <c r="G174" s="33" t="s">
        <v>6231</v>
      </c>
      <c r="H174" s="33" t="s">
        <v>6232</v>
      </c>
      <c r="I174" s="21" t="s">
        <v>6233</v>
      </c>
      <c r="J174" s="33" t="s">
        <v>6234</v>
      </c>
      <c r="K174" s="25" t="s">
        <v>1217</v>
      </c>
      <c r="L174" s="21">
        <v>2023.3</v>
      </c>
      <c r="M174" s="21" t="s">
        <v>5966</v>
      </c>
      <c r="N174" s="51">
        <v>4137</v>
      </c>
      <c r="O174" s="51">
        <v>897</v>
      </c>
      <c r="P174" s="44">
        <v>78</v>
      </c>
      <c r="Q174" s="44">
        <v>100</v>
      </c>
      <c r="R174" s="21"/>
    </row>
    <row r="175" spans="1:18" s="27" customFormat="1" ht="20.100000000000001" customHeight="1" x14ac:dyDescent="0.3">
      <c r="A175" s="21">
        <f t="shared" si="2"/>
        <v>170</v>
      </c>
      <c r="B175" s="21" t="s">
        <v>5790</v>
      </c>
      <c r="C175" s="21" t="s">
        <v>6228</v>
      </c>
      <c r="D175" s="22" t="s">
        <v>6235</v>
      </c>
      <c r="E175" s="22" t="s">
        <v>6236</v>
      </c>
      <c r="F175" s="22" t="s">
        <v>37</v>
      </c>
      <c r="G175" s="33" t="s">
        <v>6231</v>
      </c>
      <c r="H175" s="32" t="s">
        <v>6237</v>
      </c>
      <c r="I175" s="21" t="s">
        <v>6233</v>
      </c>
      <c r="J175" s="32" t="s">
        <v>6238</v>
      </c>
      <c r="K175" s="25" t="s">
        <v>1217</v>
      </c>
      <c r="L175" s="22">
        <v>2023.12</v>
      </c>
      <c r="M175" s="21" t="s">
        <v>5966</v>
      </c>
      <c r="N175" s="53">
        <v>2440</v>
      </c>
      <c r="O175" s="53">
        <v>857</v>
      </c>
      <c r="P175" s="43">
        <v>65</v>
      </c>
      <c r="Q175" s="43">
        <v>100</v>
      </c>
      <c r="R175" s="22"/>
    </row>
    <row r="176" spans="1:18" s="27" customFormat="1" ht="20.100000000000001" customHeight="1" x14ac:dyDescent="0.3">
      <c r="A176" s="21">
        <f t="shared" si="2"/>
        <v>171</v>
      </c>
      <c r="B176" s="21" t="s">
        <v>5790</v>
      </c>
      <c r="C176" s="21" t="s">
        <v>6228</v>
      </c>
      <c r="D176" s="22" t="s">
        <v>6239</v>
      </c>
      <c r="E176" s="22" t="s">
        <v>6240</v>
      </c>
      <c r="F176" s="22" t="s">
        <v>37</v>
      </c>
      <c r="G176" s="33" t="s">
        <v>6231</v>
      </c>
      <c r="H176" s="32" t="s">
        <v>6241</v>
      </c>
      <c r="I176" s="21" t="s">
        <v>6233</v>
      </c>
      <c r="J176" s="32" t="s">
        <v>6242</v>
      </c>
      <c r="K176" s="25" t="s">
        <v>1217</v>
      </c>
      <c r="L176" s="22">
        <v>2023.02</v>
      </c>
      <c r="M176" s="21" t="s">
        <v>5966</v>
      </c>
      <c r="N176" s="53">
        <v>3816</v>
      </c>
      <c r="O176" s="53">
        <v>546</v>
      </c>
      <c r="P176" s="43">
        <v>86</v>
      </c>
      <c r="Q176" s="43">
        <v>100</v>
      </c>
      <c r="R176" s="41"/>
    </row>
    <row r="177" spans="1:18" s="27" customFormat="1" ht="20.100000000000001" customHeight="1" x14ac:dyDescent="0.3">
      <c r="A177" s="21">
        <f t="shared" si="2"/>
        <v>172</v>
      </c>
      <c r="B177" s="21" t="s">
        <v>5790</v>
      </c>
      <c r="C177" s="21" t="s">
        <v>6228</v>
      </c>
      <c r="D177" s="22" t="s">
        <v>6239</v>
      </c>
      <c r="E177" s="22" t="s">
        <v>6240</v>
      </c>
      <c r="F177" s="22" t="s">
        <v>37</v>
      </c>
      <c r="G177" s="33" t="s">
        <v>6231</v>
      </c>
      <c r="H177" s="32" t="s">
        <v>6243</v>
      </c>
      <c r="I177" s="21" t="s">
        <v>6233</v>
      </c>
      <c r="J177" s="32" t="s">
        <v>6242</v>
      </c>
      <c r="K177" s="25" t="s">
        <v>1217</v>
      </c>
      <c r="L177" s="22">
        <v>2025.01</v>
      </c>
      <c r="M177" s="22" t="s">
        <v>5966</v>
      </c>
      <c r="N177" s="53">
        <v>3589</v>
      </c>
      <c r="O177" s="53">
        <v>1378</v>
      </c>
      <c r="P177" s="43">
        <v>62</v>
      </c>
      <c r="Q177" s="43">
        <v>100</v>
      </c>
      <c r="R177" s="41"/>
    </row>
    <row r="178" spans="1:18" s="27" customFormat="1" ht="20.100000000000001" customHeight="1" x14ac:dyDescent="0.3">
      <c r="A178" s="21">
        <f t="shared" si="2"/>
        <v>173</v>
      </c>
      <c r="B178" s="21" t="s">
        <v>5790</v>
      </c>
      <c r="C178" s="21" t="s">
        <v>6228</v>
      </c>
      <c r="D178" s="22" t="s">
        <v>6229</v>
      </c>
      <c r="E178" s="21" t="s">
        <v>6230</v>
      </c>
      <c r="F178" s="22" t="s">
        <v>28</v>
      </c>
      <c r="G178" s="33" t="s">
        <v>6231</v>
      </c>
      <c r="H178" s="32" t="s">
        <v>6244</v>
      </c>
      <c r="I178" s="21" t="s">
        <v>6233</v>
      </c>
      <c r="J178" s="32" t="s">
        <v>6245</v>
      </c>
      <c r="K178" s="22" t="s">
        <v>1642</v>
      </c>
      <c r="L178" s="22">
        <v>2026.3</v>
      </c>
      <c r="M178" s="22" t="s">
        <v>6246</v>
      </c>
      <c r="N178" s="53">
        <v>4000</v>
      </c>
      <c r="O178" s="53">
        <v>1000</v>
      </c>
      <c r="P178" s="43">
        <v>1</v>
      </c>
      <c r="Q178" s="43">
        <v>27</v>
      </c>
      <c r="R178" s="41"/>
    </row>
    <row r="179" spans="1:18" s="27" customFormat="1" ht="20.100000000000001" customHeight="1" x14ac:dyDescent="0.3">
      <c r="A179" s="21">
        <f t="shared" si="2"/>
        <v>174</v>
      </c>
      <c r="B179" s="21" t="s">
        <v>5790</v>
      </c>
      <c r="C179" s="21" t="s">
        <v>6228</v>
      </c>
      <c r="D179" s="22" t="s">
        <v>6247</v>
      </c>
      <c r="E179" s="22" t="s">
        <v>6248</v>
      </c>
      <c r="F179" s="22" t="s">
        <v>28</v>
      </c>
      <c r="G179" s="33" t="s">
        <v>6231</v>
      </c>
      <c r="H179" s="32" t="s">
        <v>6249</v>
      </c>
      <c r="I179" s="21" t="s">
        <v>6233</v>
      </c>
      <c r="J179" s="32" t="s">
        <v>6250</v>
      </c>
      <c r="K179" s="22" t="s">
        <v>1217</v>
      </c>
      <c r="L179" s="22">
        <v>2026.1</v>
      </c>
      <c r="M179" s="22" t="s">
        <v>6251</v>
      </c>
      <c r="N179" s="53">
        <v>1710</v>
      </c>
      <c r="O179" s="53">
        <v>600</v>
      </c>
      <c r="P179" s="43">
        <v>5</v>
      </c>
      <c r="Q179" s="43">
        <v>40</v>
      </c>
      <c r="R179" s="41"/>
    </row>
    <row r="180" spans="1:18" s="27" customFormat="1" ht="20.100000000000001" customHeight="1" x14ac:dyDescent="0.3">
      <c r="A180" s="21">
        <f t="shared" si="2"/>
        <v>175</v>
      </c>
      <c r="B180" s="21" t="s">
        <v>5790</v>
      </c>
      <c r="C180" s="21" t="s">
        <v>6228</v>
      </c>
      <c r="D180" s="22" t="s">
        <v>6235</v>
      </c>
      <c r="E180" s="22" t="s">
        <v>6236</v>
      </c>
      <c r="F180" s="22" t="s">
        <v>28</v>
      </c>
      <c r="G180" s="33" t="s">
        <v>6231</v>
      </c>
      <c r="H180" s="32" t="s">
        <v>6252</v>
      </c>
      <c r="I180" s="21" t="s">
        <v>6233</v>
      </c>
      <c r="J180" s="32" t="s">
        <v>6242</v>
      </c>
      <c r="K180" s="22" t="s">
        <v>1217</v>
      </c>
      <c r="L180" s="22">
        <v>2026.1</v>
      </c>
      <c r="M180" s="22" t="s">
        <v>6251</v>
      </c>
      <c r="N180" s="53">
        <v>4000</v>
      </c>
      <c r="O180" s="53">
        <v>1000</v>
      </c>
      <c r="P180" s="43">
        <v>2</v>
      </c>
      <c r="Q180" s="43">
        <v>27</v>
      </c>
      <c r="R180" s="41"/>
    </row>
    <row r="181" spans="1:18" s="27" customFormat="1" ht="20.100000000000001" customHeight="1" x14ac:dyDescent="0.3">
      <c r="A181" s="21">
        <f t="shared" si="2"/>
        <v>176</v>
      </c>
      <c r="B181" s="21" t="s">
        <v>5790</v>
      </c>
      <c r="C181" s="21" t="s">
        <v>6228</v>
      </c>
      <c r="D181" s="21" t="s">
        <v>6253</v>
      </c>
      <c r="E181" s="21" t="s">
        <v>6254</v>
      </c>
      <c r="F181" s="22" t="s">
        <v>28</v>
      </c>
      <c r="G181" s="21" t="s">
        <v>4534</v>
      </c>
      <c r="H181" s="33" t="s">
        <v>6255</v>
      </c>
      <c r="I181" s="21" t="s">
        <v>6256</v>
      </c>
      <c r="J181" s="33" t="s">
        <v>6257</v>
      </c>
      <c r="K181" s="25" t="s">
        <v>1217</v>
      </c>
      <c r="L181" s="21">
        <v>2026.2</v>
      </c>
      <c r="M181" s="21">
        <v>2029.12</v>
      </c>
      <c r="N181" s="51">
        <v>7815</v>
      </c>
      <c r="O181" s="51">
        <v>600</v>
      </c>
      <c r="P181" s="44">
        <v>6</v>
      </c>
      <c r="Q181" s="44">
        <v>16</v>
      </c>
      <c r="R181" s="21"/>
    </row>
    <row r="182" spans="1:18" s="27" customFormat="1" ht="20.100000000000001" customHeight="1" x14ac:dyDescent="0.3">
      <c r="A182" s="21">
        <f t="shared" si="2"/>
        <v>177</v>
      </c>
      <c r="B182" s="21" t="s">
        <v>5790</v>
      </c>
      <c r="C182" s="21" t="s">
        <v>6228</v>
      </c>
      <c r="D182" s="21" t="s">
        <v>6253</v>
      </c>
      <c r="E182" s="21" t="s">
        <v>6254</v>
      </c>
      <c r="F182" s="22" t="s">
        <v>37</v>
      </c>
      <c r="G182" s="21" t="s">
        <v>6258</v>
      </c>
      <c r="H182" s="33" t="s">
        <v>6259</v>
      </c>
      <c r="I182" s="21" t="s">
        <v>6260</v>
      </c>
      <c r="J182" s="33" t="s">
        <v>6261</v>
      </c>
      <c r="K182" s="25" t="s">
        <v>1217</v>
      </c>
      <c r="L182" s="21">
        <v>2024.1</v>
      </c>
      <c r="M182" s="21">
        <v>2029.12</v>
      </c>
      <c r="N182" s="51">
        <v>18195</v>
      </c>
      <c r="O182" s="51">
        <v>2500</v>
      </c>
      <c r="P182" s="44">
        <v>43</v>
      </c>
      <c r="Q182" s="44">
        <v>57</v>
      </c>
      <c r="R182" s="22"/>
    </row>
    <row r="183" spans="1:18" s="27" customFormat="1" ht="20.100000000000001" customHeight="1" x14ac:dyDescent="0.3">
      <c r="A183" s="21">
        <f t="shared" si="2"/>
        <v>178</v>
      </c>
      <c r="B183" s="21" t="s">
        <v>5790</v>
      </c>
      <c r="C183" s="21" t="s">
        <v>6228</v>
      </c>
      <c r="D183" s="21" t="s">
        <v>6262</v>
      </c>
      <c r="E183" s="21" t="s">
        <v>6254</v>
      </c>
      <c r="F183" s="22" t="s">
        <v>37</v>
      </c>
      <c r="G183" s="21" t="s">
        <v>6258</v>
      </c>
      <c r="H183" s="33" t="s">
        <v>6263</v>
      </c>
      <c r="I183" s="22" t="s">
        <v>6264</v>
      </c>
      <c r="J183" s="32" t="s">
        <v>6265</v>
      </c>
      <c r="K183" s="22" t="s">
        <v>1217</v>
      </c>
      <c r="L183" s="22">
        <v>2024.1</v>
      </c>
      <c r="M183" s="22">
        <v>2029.12</v>
      </c>
      <c r="N183" s="53">
        <v>19795</v>
      </c>
      <c r="O183" s="53">
        <v>4000</v>
      </c>
      <c r="P183" s="43">
        <v>30</v>
      </c>
      <c r="Q183" s="43">
        <v>52</v>
      </c>
      <c r="R183" s="41"/>
    </row>
    <row r="184" spans="1:18" s="27" customFormat="1" ht="20.100000000000001" customHeight="1" x14ac:dyDescent="0.3">
      <c r="A184" s="21">
        <f t="shared" si="2"/>
        <v>179</v>
      </c>
      <c r="B184" s="21" t="s">
        <v>5790</v>
      </c>
      <c r="C184" s="21" t="s">
        <v>6228</v>
      </c>
      <c r="D184" s="21" t="s">
        <v>6262</v>
      </c>
      <c r="E184" s="21" t="s">
        <v>6254</v>
      </c>
      <c r="F184" s="22" t="s">
        <v>37</v>
      </c>
      <c r="G184" s="21" t="s">
        <v>4534</v>
      </c>
      <c r="H184" s="33" t="s">
        <v>6266</v>
      </c>
      <c r="I184" s="22" t="s">
        <v>6267</v>
      </c>
      <c r="J184" s="32" t="s">
        <v>6268</v>
      </c>
      <c r="K184" s="22" t="s">
        <v>1217</v>
      </c>
      <c r="L184" s="22">
        <v>2026.1</v>
      </c>
      <c r="M184" s="22">
        <v>2029.12</v>
      </c>
      <c r="N184" s="53">
        <v>7197</v>
      </c>
      <c r="O184" s="53">
        <v>1500</v>
      </c>
      <c r="P184" s="43" t="s">
        <v>74</v>
      </c>
      <c r="Q184" s="43">
        <v>21</v>
      </c>
      <c r="R184" s="41"/>
    </row>
    <row r="185" spans="1:18" s="27" customFormat="1" ht="20.100000000000001" customHeight="1" x14ac:dyDescent="0.3">
      <c r="A185" s="21">
        <f t="shared" si="2"/>
        <v>180</v>
      </c>
      <c r="B185" s="21" t="s">
        <v>5790</v>
      </c>
      <c r="C185" s="21" t="s">
        <v>6228</v>
      </c>
      <c r="D185" s="21" t="s">
        <v>6269</v>
      </c>
      <c r="E185" s="21" t="s">
        <v>6254</v>
      </c>
      <c r="F185" s="22" t="s">
        <v>37</v>
      </c>
      <c r="G185" s="21" t="s">
        <v>4534</v>
      </c>
      <c r="H185" s="33" t="s">
        <v>6270</v>
      </c>
      <c r="I185" s="22" t="s">
        <v>6271</v>
      </c>
      <c r="J185" s="32" t="s">
        <v>6272</v>
      </c>
      <c r="K185" s="22" t="s">
        <v>1217</v>
      </c>
      <c r="L185" s="21">
        <v>2022.6</v>
      </c>
      <c r="M185" s="21">
        <v>2026.12</v>
      </c>
      <c r="N185" s="53">
        <v>11346</v>
      </c>
      <c r="O185" s="53">
        <v>3584</v>
      </c>
      <c r="P185" s="43">
        <v>69</v>
      </c>
      <c r="Q185" s="43">
        <v>100</v>
      </c>
      <c r="R185" s="41"/>
    </row>
    <row r="186" spans="1:18" s="27" customFormat="1" ht="20.100000000000001" customHeight="1" x14ac:dyDescent="0.3">
      <c r="A186" s="21">
        <f t="shared" si="2"/>
        <v>181</v>
      </c>
      <c r="B186" s="21" t="s">
        <v>5790</v>
      </c>
      <c r="C186" s="21" t="s">
        <v>6228</v>
      </c>
      <c r="D186" s="21" t="s">
        <v>6273</v>
      </c>
      <c r="E186" s="21" t="s">
        <v>6254</v>
      </c>
      <c r="F186" s="22" t="s">
        <v>37</v>
      </c>
      <c r="G186" s="21" t="s">
        <v>6274</v>
      </c>
      <c r="H186" s="32" t="s">
        <v>6275</v>
      </c>
      <c r="I186" s="22" t="s">
        <v>6271</v>
      </c>
      <c r="J186" s="32" t="s">
        <v>6276</v>
      </c>
      <c r="K186" s="22" t="s">
        <v>1217</v>
      </c>
      <c r="L186" s="22">
        <v>2025.4</v>
      </c>
      <c r="M186" s="22">
        <v>2026.6</v>
      </c>
      <c r="N186" s="53">
        <v>24000</v>
      </c>
      <c r="O186" s="53">
        <v>14200</v>
      </c>
      <c r="P186" s="43">
        <v>40</v>
      </c>
      <c r="Q186" s="43">
        <v>100</v>
      </c>
      <c r="R186" s="41"/>
    </row>
    <row r="187" spans="1:18" s="27" customFormat="1" ht="20.100000000000001" customHeight="1" x14ac:dyDescent="0.3">
      <c r="A187" s="21">
        <f t="shared" si="2"/>
        <v>182</v>
      </c>
      <c r="B187" s="21" t="s">
        <v>5790</v>
      </c>
      <c r="C187" s="21" t="s">
        <v>6228</v>
      </c>
      <c r="D187" s="21" t="s">
        <v>6277</v>
      </c>
      <c r="E187" s="21" t="s">
        <v>6278</v>
      </c>
      <c r="F187" s="22" t="s">
        <v>37</v>
      </c>
      <c r="G187" s="21" t="s">
        <v>5989</v>
      </c>
      <c r="H187" s="33" t="s">
        <v>6279</v>
      </c>
      <c r="I187" s="22" t="s">
        <v>6271</v>
      </c>
      <c r="J187" s="32" t="s">
        <v>6280</v>
      </c>
      <c r="K187" s="22" t="s">
        <v>1217</v>
      </c>
      <c r="L187" s="21">
        <v>2024.2</v>
      </c>
      <c r="M187" s="21">
        <v>2026.04</v>
      </c>
      <c r="N187" s="53">
        <v>6093</v>
      </c>
      <c r="O187" s="53">
        <v>1823</v>
      </c>
      <c r="P187" s="43">
        <v>70</v>
      </c>
      <c r="Q187" s="43">
        <v>100</v>
      </c>
      <c r="R187" s="41"/>
    </row>
    <row r="188" spans="1:18" s="27" customFormat="1" ht="20.100000000000001" customHeight="1" x14ac:dyDescent="0.3">
      <c r="A188" s="21">
        <f t="shared" si="2"/>
        <v>183</v>
      </c>
      <c r="B188" s="21" t="s">
        <v>5790</v>
      </c>
      <c r="C188" s="21" t="s">
        <v>6228</v>
      </c>
      <c r="D188" s="21" t="s">
        <v>6277</v>
      </c>
      <c r="E188" s="21" t="s">
        <v>6278</v>
      </c>
      <c r="F188" s="22" t="s">
        <v>37</v>
      </c>
      <c r="G188" s="21" t="s">
        <v>5989</v>
      </c>
      <c r="H188" s="33" t="s">
        <v>6281</v>
      </c>
      <c r="I188" s="22" t="s">
        <v>6271</v>
      </c>
      <c r="J188" s="32" t="s">
        <v>6280</v>
      </c>
      <c r="K188" s="22" t="s">
        <v>1217</v>
      </c>
      <c r="L188" s="21">
        <v>2024.2</v>
      </c>
      <c r="M188" s="21">
        <v>2026.04</v>
      </c>
      <c r="N188" s="53">
        <v>467</v>
      </c>
      <c r="O188" s="53">
        <v>467</v>
      </c>
      <c r="P188" s="43" t="s">
        <v>74</v>
      </c>
      <c r="Q188" s="43">
        <v>100</v>
      </c>
      <c r="R188" s="41"/>
    </row>
    <row r="189" spans="1:18" s="27" customFormat="1" ht="20.100000000000001" customHeight="1" x14ac:dyDescent="0.3">
      <c r="A189" s="21">
        <f t="shared" si="2"/>
        <v>184</v>
      </c>
      <c r="B189" s="21" t="s">
        <v>5790</v>
      </c>
      <c r="C189" s="21" t="s">
        <v>6228</v>
      </c>
      <c r="D189" s="21" t="s">
        <v>6277</v>
      </c>
      <c r="E189" s="21" t="s">
        <v>6278</v>
      </c>
      <c r="F189" s="22" t="s">
        <v>37</v>
      </c>
      <c r="G189" s="21" t="s">
        <v>5989</v>
      </c>
      <c r="H189" s="33" t="s">
        <v>6282</v>
      </c>
      <c r="I189" s="22" t="s">
        <v>6271</v>
      </c>
      <c r="J189" s="32" t="s">
        <v>6280</v>
      </c>
      <c r="K189" s="22" t="s">
        <v>1217</v>
      </c>
      <c r="L189" s="21">
        <v>2024.3</v>
      </c>
      <c r="M189" s="21">
        <v>2026.04</v>
      </c>
      <c r="N189" s="53">
        <v>265</v>
      </c>
      <c r="O189" s="53">
        <v>202</v>
      </c>
      <c r="P189" s="43">
        <v>25</v>
      </c>
      <c r="Q189" s="43">
        <v>100</v>
      </c>
      <c r="R189" s="41"/>
    </row>
    <row r="190" spans="1:18" s="27" customFormat="1" ht="20.100000000000001" customHeight="1" x14ac:dyDescent="0.3">
      <c r="A190" s="21">
        <f t="shared" si="2"/>
        <v>185</v>
      </c>
      <c r="B190" s="33" t="s">
        <v>5790</v>
      </c>
      <c r="C190" s="21" t="s">
        <v>6283</v>
      </c>
      <c r="D190" s="22" t="s">
        <v>1527</v>
      </c>
      <c r="E190" s="22" t="s">
        <v>6284</v>
      </c>
      <c r="F190" s="22" t="s">
        <v>37</v>
      </c>
      <c r="G190" s="22" t="s">
        <v>4534</v>
      </c>
      <c r="H190" s="32" t="s">
        <v>6285</v>
      </c>
      <c r="I190" s="33" t="s">
        <v>6286</v>
      </c>
      <c r="J190" s="32" t="s">
        <v>6287</v>
      </c>
      <c r="K190" s="22" t="s">
        <v>219</v>
      </c>
      <c r="L190" s="22" t="s">
        <v>6288</v>
      </c>
      <c r="M190" s="22" t="s">
        <v>6289</v>
      </c>
      <c r="N190" s="53">
        <v>9853</v>
      </c>
      <c r="O190" s="53">
        <v>2880</v>
      </c>
      <c r="P190" s="43">
        <v>50</v>
      </c>
      <c r="Q190" s="43">
        <v>79</v>
      </c>
      <c r="R190" s="22"/>
    </row>
    <row r="191" spans="1:18" s="27" customFormat="1" ht="20.100000000000001" customHeight="1" x14ac:dyDescent="0.3">
      <c r="A191" s="21">
        <f t="shared" si="2"/>
        <v>186</v>
      </c>
      <c r="B191" s="33" t="s">
        <v>5790</v>
      </c>
      <c r="C191" s="21" t="s">
        <v>6283</v>
      </c>
      <c r="D191" s="22" t="s">
        <v>6290</v>
      </c>
      <c r="E191" s="22" t="s">
        <v>6291</v>
      </c>
      <c r="F191" s="22" t="s">
        <v>37</v>
      </c>
      <c r="G191" s="22" t="s">
        <v>4534</v>
      </c>
      <c r="H191" s="32" t="s">
        <v>6292</v>
      </c>
      <c r="I191" s="33" t="s">
        <v>6293</v>
      </c>
      <c r="J191" s="32" t="s">
        <v>6294</v>
      </c>
      <c r="K191" s="22" t="s">
        <v>219</v>
      </c>
      <c r="L191" s="22" t="s">
        <v>6295</v>
      </c>
      <c r="M191" s="22" t="s">
        <v>6296</v>
      </c>
      <c r="N191" s="53">
        <v>4352</v>
      </c>
      <c r="O191" s="53">
        <v>1493</v>
      </c>
      <c r="P191" s="43">
        <v>10</v>
      </c>
      <c r="Q191" s="43">
        <v>44</v>
      </c>
      <c r="R191" s="41"/>
    </row>
    <row r="192" spans="1:18" s="27" customFormat="1" ht="20.100000000000001" customHeight="1" x14ac:dyDescent="0.3">
      <c r="A192" s="21">
        <f t="shared" si="2"/>
        <v>187</v>
      </c>
      <c r="B192" s="33" t="s">
        <v>5790</v>
      </c>
      <c r="C192" s="21" t="s">
        <v>6283</v>
      </c>
      <c r="D192" s="22" t="s">
        <v>1527</v>
      </c>
      <c r="E192" s="22" t="s">
        <v>6284</v>
      </c>
      <c r="F192" s="22" t="s">
        <v>37</v>
      </c>
      <c r="G192" s="22" t="s">
        <v>6258</v>
      </c>
      <c r="H192" s="33" t="s">
        <v>6297</v>
      </c>
      <c r="I192" s="33" t="s">
        <v>6298</v>
      </c>
      <c r="J192" s="32" t="s">
        <v>6299</v>
      </c>
      <c r="K192" s="22" t="s">
        <v>219</v>
      </c>
      <c r="L192" s="22" t="s">
        <v>6300</v>
      </c>
      <c r="M192" s="22" t="s">
        <v>6301</v>
      </c>
      <c r="N192" s="53">
        <v>975</v>
      </c>
      <c r="O192" s="53">
        <v>704</v>
      </c>
      <c r="P192" s="43">
        <v>28</v>
      </c>
      <c r="Q192" s="43">
        <v>100</v>
      </c>
      <c r="R192" s="41"/>
    </row>
    <row r="193" spans="1:20" s="27" customFormat="1" ht="20.100000000000001" customHeight="1" x14ac:dyDescent="0.3">
      <c r="A193" s="21">
        <f t="shared" si="2"/>
        <v>188</v>
      </c>
      <c r="B193" s="33" t="s">
        <v>5790</v>
      </c>
      <c r="C193" s="21" t="s">
        <v>6283</v>
      </c>
      <c r="D193" s="22" t="s">
        <v>6290</v>
      </c>
      <c r="E193" s="22" t="s">
        <v>6291</v>
      </c>
      <c r="F193" s="22" t="s">
        <v>28</v>
      </c>
      <c r="G193" s="22" t="s">
        <v>4534</v>
      </c>
      <c r="H193" s="33" t="s">
        <v>6302</v>
      </c>
      <c r="I193" s="33" t="s">
        <v>6303</v>
      </c>
      <c r="J193" s="32" t="s">
        <v>6304</v>
      </c>
      <c r="K193" s="35" t="s">
        <v>5796</v>
      </c>
      <c r="L193" s="22">
        <v>2026.03</v>
      </c>
      <c r="M193" s="22" t="s">
        <v>6305</v>
      </c>
      <c r="N193" s="53">
        <v>12264</v>
      </c>
      <c r="O193" s="53">
        <v>600</v>
      </c>
      <c r="P193" s="43" t="s">
        <v>74</v>
      </c>
      <c r="Q193" s="43">
        <v>5</v>
      </c>
      <c r="R193" s="41"/>
    </row>
    <row r="194" spans="1:20" s="27" customFormat="1" ht="20.100000000000001" customHeight="1" x14ac:dyDescent="0.3">
      <c r="A194" s="21">
        <f t="shared" ref="A194:A255" si="3">ROW()-5</f>
        <v>189</v>
      </c>
      <c r="B194" s="33" t="s">
        <v>5790</v>
      </c>
      <c r="C194" s="21" t="s">
        <v>6283</v>
      </c>
      <c r="D194" s="22" t="s">
        <v>6290</v>
      </c>
      <c r="E194" s="22" t="s">
        <v>6291</v>
      </c>
      <c r="F194" s="22" t="s">
        <v>28</v>
      </c>
      <c r="G194" s="22" t="s">
        <v>4534</v>
      </c>
      <c r="H194" s="33" t="s">
        <v>6306</v>
      </c>
      <c r="I194" s="33" t="s">
        <v>6307</v>
      </c>
      <c r="J194" s="32" t="s">
        <v>6308</v>
      </c>
      <c r="K194" s="35" t="s">
        <v>5796</v>
      </c>
      <c r="L194" s="22">
        <v>2026.03</v>
      </c>
      <c r="M194" s="22" t="s">
        <v>6305</v>
      </c>
      <c r="N194" s="53">
        <v>9797</v>
      </c>
      <c r="O194" s="53">
        <v>500</v>
      </c>
      <c r="P194" s="43" t="s">
        <v>74</v>
      </c>
      <c r="Q194" s="43">
        <v>5</v>
      </c>
      <c r="R194" s="41"/>
      <c r="T194" s="57"/>
    </row>
    <row r="195" spans="1:20" s="27" customFormat="1" ht="20.100000000000001" customHeight="1" x14ac:dyDescent="0.3">
      <c r="A195" s="21">
        <f t="shared" si="3"/>
        <v>190</v>
      </c>
      <c r="B195" s="33" t="s">
        <v>5790</v>
      </c>
      <c r="C195" s="21" t="s">
        <v>6283</v>
      </c>
      <c r="D195" s="21" t="s">
        <v>6309</v>
      </c>
      <c r="E195" s="21" t="s">
        <v>6310</v>
      </c>
      <c r="F195" s="21" t="s">
        <v>37</v>
      </c>
      <c r="G195" s="21" t="s">
        <v>5896</v>
      </c>
      <c r="H195" s="33" t="s">
        <v>6311</v>
      </c>
      <c r="I195" s="33" t="s">
        <v>6312</v>
      </c>
      <c r="J195" s="33" t="s">
        <v>6313</v>
      </c>
      <c r="K195" s="22" t="s">
        <v>219</v>
      </c>
      <c r="L195" s="21" t="s">
        <v>6314</v>
      </c>
      <c r="M195" s="21" t="s">
        <v>6315</v>
      </c>
      <c r="N195" s="51">
        <v>3080</v>
      </c>
      <c r="O195" s="51">
        <v>700</v>
      </c>
      <c r="P195" s="44">
        <v>78</v>
      </c>
      <c r="Q195" s="44">
        <v>100</v>
      </c>
      <c r="R195" s="21"/>
      <c r="T195" s="56"/>
    </row>
    <row r="196" spans="1:20" s="27" customFormat="1" ht="20.100000000000001" customHeight="1" x14ac:dyDescent="0.3">
      <c r="A196" s="21">
        <f t="shared" si="3"/>
        <v>191</v>
      </c>
      <c r="B196" s="33" t="s">
        <v>5790</v>
      </c>
      <c r="C196" s="21" t="s">
        <v>6283</v>
      </c>
      <c r="D196" s="21" t="s">
        <v>6309</v>
      </c>
      <c r="E196" s="21" t="s">
        <v>6310</v>
      </c>
      <c r="F196" s="21" t="s">
        <v>37</v>
      </c>
      <c r="G196" s="21" t="s">
        <v>5896</v>
      </c>
      <c r="H196" s="33" t="s">
        <v>6316</v>
      </c>
      <c r="I196" s="33" t="s">
        <v>6317</v>
      </c>
      <c r="J196" s="33" t="s">
        <v>6318</v>
      </c>
      <c r="K196" s="22" t="s">
        <v>219</v>
      </c>
      <c r="L196" s="21" t="s">
        <v>6319</v>
      </c>
      <c r="M196" s="21" t="s">
        <v>6289</v>
      </c>
      <c r="N196" s="51">
        <v>3019</v>
      </c>
      <c r="O196" s="51">
        <v>609</v>
      </c>
      <c r="P196" s="44">
        <v>51</v>
      </c>
      <c r="Q196" s="44">
        <v>72</v>
      </c>
      <c r="R196" s="21"/>
      <c r="T196" s="58"/>
    </row>
    <row r="197" spans="1:20" s="27" customFormat="1" ht="20.100000000000001" customHeight="1" x14ac:dyDescent="0.3">
      <c r="A197" s="21">
        <f t="shared" si="3"/>
        <v>192</v>
      </c>
      <c r="B197" s="33" t="s">
        <v>5790</v>
      </c>
      <c r="C197" s="21" t="s">
        <v>6283</v>
      </c>
      <c r="D197" s="21" t="s">
        <v>6309</v>
      </c>
      <c r="E197" s="21" t="s">
        <v>6310</v>
      </c>
      <c r="F197" s="21" t="s">
        <v>37</v>
      </c>
      <c r="G197" s="21" t="s">
        <v>5896</v>
      </c>
      <c r="H197" s="33" t="s">
        <v>6320</v>
      </c>
      <c r="I197" s="33" t="s">
        <v>6317</v>
      </c>
      <c r="J197" s="33" t="s">
        <v>6321</v>
      </c>
      <c r="K197" s="22" t="s">
        <v>219</v>
      </c>
      <c r="L197" s="21" t="s">
        <v>6322</v>
      </c>
      <c r="M197" s="21" t="s">
        <v>6323</v>
      </c>
      <c r="N197" s="53">
        <v>2105</v>
      </c>
      <c r="O197" s="53">
        <v>610</v>
      </c>
      <c r="P197" s="43">
        <v>13</v>
      </c>
      <c r="Q197" s="43">
        <v>40</v>
      </c>
      <c r="R197" s="41"/>
      <c r="T197" s="56"/>
    </row>
    <row r="198" spans="1:20" s="27" customFormat="1" ht="20.100000000000001" customHeight="1" x14ac:dyDescent="0.3">
      <c r="A198" s="21">
        <f t="shared" si="3"/>
        <v>193</v>
      </c>
      <c r="B198" s="33" t="s">
        <v>5790</v>
      </c>
      <c r="C198" s="21" t="s">
        <v>6283</v>
      </c>
      <c r="D198" s="21" t="s">
        <v>6309</v>
      </c>
      <c r="E198" s="21" t="s">
        <v>6310</v>
      </c>
      <c r="F198" s="21" t="s">
        <v>37</v>
      </c>
      <c r="G198" s="21" t="s">
        <v>1623</v>
      </c>
      <c r="H198" s="33" t="s">
        <v>6324</v>
      </c>
      <c r="I198" s="33" t="s">
        <v>6325</v>
      </c>
      <c r="J198" s="32" t="s">
        <v>6326</v>
      </c>
      <c r="K198" s="22" t="s">
        <v>219</v>
      </c>
      <c r="L198" s="21" t="s">
        <v>6327</v>
      </c>
      <c r="M198" s="21" t="s">
        <v>6323</v>
      </c>
      <c r="N198" s="53">
        <v>1159</v>
      </c>
      <c r="O198" s="53">
        <v>620</v>
      </c>
      <c r="P198" s="43">
        <v>10</v>
      </c>
      <c r="Q198" s="43">
        <v>57</v>
      </c>
      <c r="R198" s="41"/>
    </row>
    <row r="199" spans="1:20" s="27" customFormat="1" ht="20.100000000000001" customHeight="1" x14ac:dyDescent="0.3">
      <c r="A199" s="21">
        <f t="shared" si="3"/>
        <v>194</v>
      </c>
      <c r="B199" s="33" t="s">
        <v>5790</v>
      </c>
      <c r="C199" s="21" t="s">
        <v>6283</v>
      </c>
      <c r="D199" s="22" t="s">
        <v>6328</v>
      </c>
      <c r="E199" s="22" t="s">
        <v>6329</v>
      </c>
      <c r="F199" s="22" t="s">
        <v>37</v>
      </c>
      <c r="G199" s="22" t="s">
        <v>5896</v>
      </c>
      <c r="H199" s="33" t="s">
        <v>6330</v>
      </c>
      <c r="I199" s="22" t="s">
        <v>6331</v>
      </c>
      <c r="J199" s="32" t="s">
        <v>6332</v>
      </c>
      <c r="K199" s="22" t="s">
        <v>219</v>
      </c>
      <c r="L199" s="21" t="s">
        <v>6300</v>
      </c>
      <c r="M199" s="22" t="s">
        <v>6323</v>
      </c>
      <c r="N199" s="53">
        <v>2272</v>
      </c>
      <c r="O199" s="53">
        <v>600</v>
      </c>
      <c r="P199" s="43">
        <v>13</v>
      </c>
      <c r="Q199" s="43">
        <v>39</v>
      </c>
      <c r="R199" s="41"/>
    </row>
    <row r="200" spans="1:20" s="27" customFormat="1" ht="20.100000000000001" customHeight="1" x14ac:dyDescent="0.3">
      <c r="A200" s="21">
        <f t="shared" si="3"/>
        <v>195</v>
      </c>
      <c r="B200" s="33" t="s">
        <v>5790</v>
      </c>
      <c r="C200" s="21" t="s">
        <v>6283</v>
      </c>
      <c r="D200" s="21" t="s">
        <v>6309</v>
      </c>
      <c r="E200" s="21" t="s">
        <v>6310</v>
      </c>
      <c r="F200" s="21" t="s">
        <v>28</v>
      </c>
      <c r="G200" s="21" t="s">
        <v>1623</v>
      </c>
      <c r="H200" s="33" t="s">
        <v>6333</v>
      </c>
      <c r="I200" s="33" t="s">
        <v>6334</v>
      </c>
      <c r="J200" s="33" t="s">
        <v>6335</v>
      </c>
      <c r="K200" s="25" t="s">
        <v>6336</v>
      </c>
      <c r="L200" s="21">
        <v>2026.02</v>
      </c>
      <c r="M200" s="21" t="s">
        <v>6337</v>
      </c>
      <c r="N200" s="51">
        <v>688</v>
      </c>
      <c r="O200" s="51">
        <v>688</v>
      </c>
      <c r="P200" s="43" t="s">
        <v>74</v>
      </c>
      <c r="Q200" s="44">
        <v>100</v>
      </c>
      <c r="R200" s="21"/>
    </row>
    <row r="201" spans="1:20" s="27" customFormat="1" ht="20.100000000000001" customHeight="1" x14ac:dyDescent="0.3">
      <c r="A201" s="21">
        <f t="shared" si="3"/>
        <v>196</v>
      </c>
      <c r="B201" s="33" t="s">
        <v>5790</v>
      </c>
      <c r="C201" s="21" t="s">
        <v>6283</v>
      </c>
      <c r="D201" s="21" t="s">
        <v>6309</v>
      </c>
      <c r="E201" s="21" t="s">
        <v>6310</v>
      </c>
      <c r="F201" s="21" t="s">
        <v>28</v>
      </c>
      <c r="G201" s="21" t="s">
        <v>1623</v>
      </c>
      <c r="H201" s="33" t="s">
        <v>6338</v>
      </c>
      <c r="I201" s="33" t="s">
        <v>6339</v>
      </c>
      <c r="J201" s="33" t="s">
        <v>6340</v>
      </c>
      <c r="K201" s="25" t="s">
        <v>6336</v>
      </c>
      <c r="L201" s="21">
        <v>2026.02</v>
      </c>
      <c r="M201" s="21" t="s">
        <v>6337</v>
      </c>
      <c r="N201" s="51">
        <v>440</v>
      </c>
      <c r="O201" s="51">
        <v>440</v>
      </c>
      <c r="P201" s="43" t="s">
        <v>74</v>
      </c>
      <c r="Q201" s="44">
        <v>100</v>
      </c>
      <c r="R201" s="21"/>
    </row>
    <row r="202" spans="1:20" s="27" customFormat="1" ht="20.100000000000001" customHeight="1" x14ac:dyDescent="0.3">
      <c r="A202" s="21">
        <f t="shared" si="3"/>
        <v>197</v>
      </c>
      <c r="B202" s="33" t="s">
        <v>5790</v>
      </c>
      <c r="C202" s="21" t="s">
        <v>6283</v>
      </c>
      <c r="D202" s="22" t="s">
        <v>6328</v>
      </c>
      <c r="E202" s="22" t="s">
        <v>6329</v>
      </c>
      <c r="F202" s="22" t="s">
        <v>28</v>
      </c>
      <c r="G202" s="22" t="s">
        <v>5896</v>
      </c>
      <c r="H202" s="33" t="s">
        <v>6341</v>
      </c>
      <c r="I202" s="22" t="s">
        <v>6342</v>
      </c>
      <c r="J202" s="32" t="s">
        <v>6343</v>
      </c>
      <c r="K202" s="22" t="s">
        <v>6084</v>
      </c>
      <c r="L202" s="21">
        <v>2026.01</v>
      </c>
      <c r="M202" s="22" t="s">
        <v>6323</v>
      </c>
      <c r="N202" s="53">
        <v>762</v>
      </c>
      <c r="O202" s="53">
        <v>357</v>
      </c>
      <c r="P202" s="43" t="s">
        <v>74</v>
      </c>
      <c r="Q202" s="43">
        <v>47</v>
      </c>
      <c r="R202" s="41"/>
    </row>
    <row r="203" spans="1:20" s="27" customFormat="1" ht="20.100000000000001" customHeight="1" x14ac:dyDescent="0.3">
      <c r="A203" s="21">
        <f t="shared" si="3"/>
        <v>198</v>
      </c>
      <c r="B203" s="33" t="s">
        <v>5790</v>
      </c>
      <c r="C203" s="21" t="s">
        <v>6283</v>
      </c>
      <c r="D203" s="22" t="s">
        <v>6344</v>
      </c>
      <c r="E203" s="22" t="s">
        <v>6345</v>
      </c>
      <c r="F203" s="22" t="s">
        <v>37</v>
      </c>
      <c r="G203" s="32" t="s">
        <v>4420</v>
      </c>
      <c r="H203" s="32" t="s">
        <v>6346</v>
      </c>
      <c r="I203" s="22" t="s">
        <v>6347</v>
      </c>
      <c r="J203" s="32" t="s">
        <v>6348</v>
      </c>
      <c r="K203" s="22" t="s">
        <v>219</v>
      </c>
      <c r="L203" s="21" t="s">
        <v>6349</v>
      </c>
      <c r="M203" s="25" t="s">
        <v>6301</v>
      </c>
      <c r="N203" s="53">
        <v>7064</v>
      </c>
      <c r="O203" s="53">
        <v>4183</v>
      </c>
      <c r="P203" s="43">
        <v>41</v>
      </c>
      <c r="Q203" s="43">
        <v>100</v>
      </c>
      <c r="R203" s="22"/>
    </row>
    <row r="204" spans="1:20" s="27" customFormat="1" ht="20.100000000000001" customHeight="1" x14ac:dyDescent="0.3">
      <c r="A204" s="21">
        <f t="shared" si="3"/>
        <v>199</v>
      </c>
      <c r="B204" s="33" t="s">
        <v>5790</v>
      </c>
      <c r="C204" s="21" t="s">
        <v>6283</v>
      </c>
      <c r="D204" s="21" t="s">
        <v>6350</v>
      </c>
      <c r="E204" s="21" t="s">
        <v>6351</v>
      </c>
      <c r="F204" s="21" t="s">
        <v>37</v>
      </c>
      <c r="G204" s="32" t="s">
        <v>4420</v>
      </c>
      <c r="H204" s="33" t="s">
        <v>6352</v>
      </c>
      <c r="I204" s="32" t="s">
        <v>6353</v>
      </c>
      <c r="J204" s="32" t="s">
        <v>4166</v>
      </c>
      <c r="K204" s="22" t="s">
        <v>219</v>
      </c>
      <c r="L204" s="21" t="s">
        <v>6354</v>
      </c>
      <c r="M204" s="25" t="s">
        <v>6023</v>
      </c>
      <c r="N204" s="51">
        <v>394</v>
      </c>
      <c r="O204" s="51">
        <v>394</v>
      </c>
      <c r="P204" s="43" t="s">
        <v>74</v>
      </c>
      <c r="Q204" s="44">
        <v>100</v>
      </c>
      <c r="R204" s="21"/>
    </row>
    <row r="205" spans="1:20" s="27" customFormat="1" ht="20.100000000000001" customHeight="1" x14ac:dyDescent="0.3">
      <c r="A205" s="21">
        <f t="shared" si="3"/>
        <v>200</v>
      </c>
      <c r="B205" s="33" t="s">
        <v>5790</v>
      </c>
      <c r="C205" s="21" t="s">
        <v>6283</v>
      </c>
      <c r="D205" s="22" t="s">
        <v>6344</v>
      </c>
      <c r="E205" s="22" t="s">
        <v>6345</v>
      </c>
      <c r="F205" s="22" t="s">
        <v>28</v>
      </c>
      <c r="G205" s="32" t="s">
        <v>4420</v>
      </c>
      <c r="H205" s="33" t="s">
        <v>6355</v>
      </c>
      <c r="I205" s="32" t="s">
        <v>6356</v>
      </c>
      <c r="J205" s="32" t="s">
        <v>6357</v>
      </c>
      <c r="K205" s="22" t="s">
        <v>6358</v>
      </c>
      <c r="L205" s="21">
        <v>2026.08</v>
      </c>
      <c r="M205" s="22" t="s">
        <v>6289</v>
      </c>
      <c r="N205" s="53">
        <v>7230</v>
      </c>
      <c r="O205" s="53">
        <v>2530</v>
      </c>
      <c r="P205" s="43" t="s">
        <v>74</v>
      </c>
      <c r="Q205" s="43">
        <v>35</v>
      </c>
      <c r="R205" s="22"/>
    </row>
    <row r="206" spans="1:20" s="27" customFormat="1" ht="20.100000000000001" customHeight="1" x14ac:dyDescent="0.3">
      <c r="A206" s="21">
        <f t="shared" si="3"/>
        <v>201</v>
      </c>
      <c r="B206" s="33" t="s">
        <v>5790</v>
      </c>
      <c r="C206" s="21" t="s">
        <v>6283</v>
      </c>
      <c r="D206" s="22" t="s">
        <v>6359</v>
      </c>
      <c r="E206" s="22" t="s">
        <v>6360</v>
      </c>
      <c r="F206" s="22" t="s">
        <v>28</v>
      </c>
      <c r="G206" s="32" t="s">
        <v>661</v>
      </c>
      <c r="H206" s="33" t="s">
        <v>6361</v>
      </c>
      <c r="I206" s="32" t="s">
        <v>6362</v>
      </c>
      <c r="J206" s="32" t="s">
        <v>6363</v>
      </c>
      <c r="K206" s="22" t="s">
        <v>6364</v>
      </c>
      <c r="L206" s="21">
        <v>2026.07</v>
      </c>
      <c r="M206" s="22" t="s">
        <v>6301</v>
      </c>
      <c r="N206" s="53">
        <v>460</v>
      </c>
      <c r="O206" s="53">
        <v>460</v>
      </c>
      <c r="P206" s="43" t="s">
        <v>74</v>
      </c>
      <c r="Q206" s="43">
        <v>100</v>
      </c>
      <c r="R206" s="22"/>
    </row>
    <row r="207" spans="1:20" s="27" customFormat="1" ht="20.100000000000001" customHeight="1" x14ac:dyDescent="0.3">
      <c r="A207" s="21">
        <f t="shared" si="3"/>
        <v>202</v>
      </c>
      <c r="B207" s="33" t="s">
        <v>5790</v>
      </c>
      <c r="C207" s="21" t="s">
        <v>6283</v>
      </c>
      <c r="D207" s="22" t="s">
        <v>6359</v>
      </c>
      <c r="E207" s="22" t="s">
        <v>6360</v>
      </c>
      <c r="F207" s="22" t="s">
        <v>28</v>
      </c>
      <c r="G207" s="32" t="s">
        <v>4420</v>
      </c>
      <c r="H207" s="33" t="s">
        <v>6365</v>
      </c>
      <c r="I207" s="32" t="s">
        <v>6366</v>
      </c>
      <c r="J207" s="32" t="s">
        <v>4166</v>
      </c>
      <c r="K207" s="22" t="s">
        <v>6364</v>
      </c>
      <c r="L207" s="21">
        <v>2026.07</v>
      </c>
      <c r="M207" s="22" t="s">
        <v>6301</v>
      </c>
      <c r="N207" s="53">
        <v>430</v>
      </c>
      <c r="O207" s="53">
        <v>430</v>
      </c>
      <c r="P207" s="43" t="s">
        <v>74</v>
      </c>
      <c r="Q207" s="43">
        <v>100</v>
      </c>
      <c r="R207" s="22"/>
    </row>
    <row r="208" spans="1:20" s="27" customFormat="1" ht="20.100000000000001" customHeight="1" x14ac:dyDescent="0.3">
      <c r="A208" s="21">
        <f t="shared" si="3"/>
        <v>203</v>
      </c>
      <c r="B208" s="33" t="s">
        <v>5790</v>
      </c>
      <c r="C208" s="21" t="s">
        <v>6283</v>
      </c>
      <c r="D208" s="22" t="s">
        <v>6350</v>
      </c>
      <c r="E208" s="21" t="s">
        <v>6351</v>
      </c>
      <c r="F208" s="22" t="s">
        <v>28</v>
      </c>
      <c r="G208" s="32" t="s">
        <v>4420</v>
      </c>
      <c r="H208" s="32" t="s">
        <v>6367</v>
      </c>
      <c r="I208" s="32" t="s">
        <v>6368</v>
      </c>
      <c r="J208" s="32" t="s">
        <v>6369</v>
      </c>
      <c r="K208" s="25" t="s">
        <v>6336</v>
      </c>
      <c r="L208" s="21">
        <v>2026.02</v>
      </c>
      <c r="M208" s="25" t="s">
        <v>6301</v>
      </c>
      <c r="N208" s="51">
        <v>2921</v>
      </c>
      <c r="O208" s="53">
        <v>2921</v>
      </c>
      <c r="P208" s="43" t="s">
        <v>74</v>
      </c>
      <c r="Q208" s="43">
        <v>100</v>
      </c>
      <c r="R208" s="22"/>
    </row>
    <row r="209" spans="1:18" s="27" customFormat="1" ht="20.100000000000001" customHeight="1" x14ac:dyDescent="0.3">
      <c r="A209" s="21">
        <f t="shared" si="3"/>
        <v>204</v>
      </c>
      <c r="B209" s="33" t="s">
        <v>5790</v>
      </c>
      <c r="C209" s="21" t="s">
        <v>6283</v>
      </c>
      <c r="D209" s="21" t="s">
        <v>6370</v>
      </c>
      <c r="E209" s="21" t="s">
        <v>6371</v>
      </c>
      <c r="F209" s="21" t="s">
        <v>28</v>
      </c>
      <c r="G209" s="32" t="s">
        <v>6372</v>
      </c>
      <c r="H209" s="32" t="s">
        <v>6373</v>
      </c>
      <c r="I209" s="32" t="s">
        <v>6374</v>
      </c>
      <c r="J209" s="59" t="s">
        <v>6375</v>
      </c>
      <c r="K209" s="25" t="s">
        <v>6376</v>
      </c>
      <c r="L209" s="21">
        <v>2026.04</v>
      </c>
      <c r="M209" s="21" t="s">
        <v>6301</v>
      </c>
      <c r="N209" s="51">
        <v>3743</v>
      </c>
      <c r="O209" s="51">
        <v>3743</v>
      </c>
      <c r="P209" s="43" t="s">
        <v>74</v>
      </c>
      <c r="Q209" s="44">
        <v>100</v>
      </c>
      <c r="R209" s="21"/>
    </row>
    <row r="210" spans="1:18" s="27" customFormat="1" ht="20.100000000000001" customHeight="1" x14ac:dyDescent="0.3">
      <c r="A210" s="21">
        <f t="shared" si="3"/>
        <v>205</v>
      </c>
      <c r="B210" s="33" t="s">
        <v>5790</v>
      </c>
      <c r="C210" s="21" t="s">
        <v>6377</v>
      </c>
      <c r="D210" s="21" t="s">
        <v>6378</v>
      </c>
      <c r="E210" s="21" t="s">
        <v>6379</v>
      </c>
      <c r="F210" s="21" t="s">
        <v>37</v>
      </c>
      <c r="G210" s="21" t="s">
        <v>6380</v>
      </c>
      <c r="H210" s="33" t="s">
        <v>6381</v>
      </c>
      <c r="I210" s="21" t="s">
        <v>6382</v>
      </c>
      <c r="J210" s="33" t="s">
        <v>6383</v>
      </c>
      <c r="K210" s="25" t="s">
        <v>6084</v>
      </c>
      <c r="L210" s="21" t="s">
        <v>6384</v>
      </c>
      <c r="M210" s="21" t="s">
        <v>6385</v>
      </c>
      <c r="N210" s="51">
        <v>32721</v>
      </c>
      <c r="O210" s="51">
        <v>3750</v>
      </c>
      <c r="P210" s="44">
        <v>85</v>
      </c>
      <c r="Q210" s="44">
        <v>92</v>
      </c>
      <c r="R210" s="21"/>
    </row>
    <row r="211" spans="1:18" s="27" customFormat="1" ht="20.100000000000001" customHeight="1" x14ac:dyDescent="0.3">
      <c r="A211" s="21">
        <f t="shared" si="3"/>
        <v>206</v>
      </c>
      <c r="B211" s="33" t="s">
        <v>5790</v>
      </c>
      <c r="C211" s="21" t="s">
        <v>6377</v>
      </c>
      <c r="D211" s="22" t="s">
        <v>6378</v>
      </c>
      <c r="E211" s="21" t="s">
        <v>6379</v>
      </c>
      <c r="F211" s="21" t="s">
        <v>37</v>
      </c>
      <c r="G211" s="21" t="s">
        <v>6380</v>
      </c>
      <c r="H211" s="32" t="s">
        <v>6386</v>
      </c>
      <c r="I211" s="21" t="s">
        <v>6387</v>
      </c>
      <c r="J211" s="32" t="s">
        <v>6388</v>
      </c>
      <c r="K211" s="25" t="s">
        <v>6084</v>
      </c>
      <c r="L211" s="22" t="s">
        <v>6389</v>
      </c>
      <c r="M211" s="22" t="s">
        <v>6390</v>
      </c>
      <c r="N211" s="53">
        <v>5314</v>
      </c>
      <c r="O211" s="53">
        <v>1400</v>
      </c>
      <c r="P211" s="43">
        <v>25</v>
      </c>
      <c r="Q211" s="43">
        <v>50</v>
      </c>
      <c r="R211" s="22"/>
    </row>
    <row r="212" spans="1:18" s="27" customFormat="1" ht="20.100000000000001" customHeight="1" x14ac:dyDescent="0.3">
      <c r="A212" s="21">
        <f t="shared" si="3"/>
        <v>207</v>
      </c>
      <c r="B212" s="33" t="s">
        <v>5790</v>
      </c>
      <c r="C212" s="21" t="s">
        <v>6377</v>
      </c>
      <c r="D212" s="22" t="s">
        <v>6391</v>
      </c>
      <c r="E212" s="22" t="s">
        <v>6392</v>
      </c>
      <c r="F212" s="21" t="s">
        <v>37</v>
      </c>
      <c r="G212" s="21" t="s">
        <v>6380</v>
      </c>
      <c r="H212" s="32" t="s">
        <v>6393</v>
      </c>
      <c r="I212" s="22" t="s">
        <v>6394</v>
      </c>
      <c r="J212" s="32" t="s">
        <v>6395</v>
      </c>
      <c r="K212" s="25" t="s">
        <v>6084</v>
      </c>
      <c r="L212" s="22" t="s">
        <v>6389</v>
      </c>
      <c r="M212" s="22" t="s">
        <v>6385</v>
      </c>
      <c r="N212" s="53">
        <v>4006</v>
      </c>
      <c r="O212" s="53">
        <v>1400</v>
      </c>
      <c r="P212" s="43">
        <v>33</v>
      </c>
      <c r="Q212" s="43">
        <v>69</v>
      </c>
      <c r="R212" s="41"/>
    </row>
    <row r="213" spans="1:18" s="27" customFormat="1" ht="20.100000000000001" customHeight="1" x14ac:dyDescent="0.3">
      <c r="A213" s="21">
        <f t="shared" si="3"/>
        <v>208</v>
      </c>
      <c r="B213" s="33" t="s">
        <v>5790</v>
      </c>
      <c r="C213" s="22" t="s">
        <v>6396</v>
      </c>
      <c r="D213" s="22" t="s">
        <v>6397</v>
      </c>
      <c r="E213" s="22" t="s">
        <v>6398</v>
      </c>
      <c r="F213" s="22" t="s">
        <v>37</v>
      </c>
      <c r="G213" s="35" t="s">
        <v>6399</v>
      </c>
      <c r="H213" s="32" t="s">
        <v>6400</v>
      </c>
      <c r="I213" s="22" t="s">
        <v>6401</v>
      </c>
      <c r="J213" s="32" t="s">
        <v>6402</v>
      </c>
      <c r="K213" s="22" t="s">
        <v>6084</v>
      </c>
      <c r="L213" s="22" t="s">
        <v>6403</v>
      </c>
      <c r="M213" s="22" t="s">
        <v>868</v>
      </c>
      <c r="N213" s="53">
        <v>2257</v>
      </c>
      <c r="O213" s="53">
        <v>279</v>
      </c>
      <c r="P213" s="43">
        <v>88</v>
      </c>
      <c r="Q213" s="43">
        <v>100</v>
      </c>
      <c r="R213" s="41"/>
    </row>
    <row r="214" spans="1:18" s="27" customFormat="1" ht="20.100000000000001" customHeight="1" x14ac:dyDescent="0.3">
      <c r="A214" s="21">
        <f t="shared" si="3"/>
        <v>209</v>
      </c>
      <c r="B214" s="33" t="s">
        <v>5790</v>
      </c>
      <c r="C214" s="22" t="s">
        <v>6396</v>
      </c>
      <c r="D214" s="22" t="s">
        <v>6397</v>
      </c>
      <c r="E214" s="22" t="s">
        <v>6398</v>
      </c>
      <c r="F214" s="22" t="s">
        <v>37</v>
      </c>
      <c r="G214" s="35" t="s">
        <v>6404</v>
      </c>
      <c r="H214" s="32" t="s">
        <v>6405</v>
      </c>
      <c r="I214" s="22" t="s">
        <v>6406</v>
      </c>
      <c r="J214" s="32" t="s">
        <v>6407</v>
      </c>
      <c r="K214" s="22" t="s">
        <v>6084</v>
      </c>
      <c r="L214" s="22" t="s">
        <v>3400</v>
      </c>
      <c r="M214" s="22" t="s">
        <v>2796</v>
      </c>
      <c r="N214" s="53">
        <v>2325</v>
      </c>
      <c r="O214" s="53">
        <v>315</v>
      </c>
      <c r="P214" s="43">
        <v>82</v>
      </c>
      <c r="Q214" s="43">
        <v>100</v>
      </c>
      <c r="R214" s="41"/>
    </row>
    <row r="215" spans="1:18" s="27" customFormat="1" ht="20.100000000000001" customHeight="1" x14ac:dyDescent="0.3">
      <c r="A215" s="21">
        <f t="shared" si="3"/>
        <v>210</v>
      </c>
      <c r="B215" s="33" t="s">
        <v>5790</v>
      </c>
      <c r="C215" s="22" t="s">
        <v>6396</v>
      </c>
      <c r="D215" s="22" t="s">
        <v>6397</v>
      </c>
      <c r="E215" s="22" t="s">
        <v>6398</v>
      </c>
      <c r="F215" s="22" t="s">
        <v>28</v>
      </c>
      <c r="G215" s="35" t="s">
        <v>6408</v>
      </c>
      <c r="H215" s="32" t="s">
        <v>6409</v>
      </c>
      <c r="I215" s="22" t="s">
        <v>6410</v>
      </c>
      <c r="J215" s="32" t="s">
        <v>6411</v>
      </c>
      <c r="K215" s="22" t="s">
        <v>6376</v>
      </c>
      <c r="L215" s="22" t="s">
        <v>887</v>
      </c>
      <c r="M215" s="22" t="s">
        <v>901</v>
      </c>
      <c r="N215" s="53">
        <v>2104</v>
      </c>
      <c r="O215" s="53">
        <v>800</v>
      </c>
      <c r="P215" s="43" t="s">
        <v>74</v>
      </c>
      <c r="Q215" s="43">
        <v>38</v>
      </c>
      <c r="R215" s="41"/>
    </row>
    <row r="216" spans="1:18" s="27" customFormat="1" ht="20.100000000000001" customHeight="1" x14ac:dyDescent="0.3">
      <c r="A216" s="21">
        <f t="shared" si="3"/>
        <v>211</v>
      </c>
      <c r="B216" s="33" t="s">
        <v>5790</v>
      </c>
      <c r="C216" s="22" t="s">
        <v>6396</v>
      </c>
      <c r="D216" s="22" t="s">
        <v>6397</v>
      </c>
      <c r="E216" s="22" t="s">
        <v>6398</v>
      </c>
      <c r="F216" s="22" t="s">
        <v>28</v>
      </c>
      <c r="G216" s="35" t="s">
        <v>6408</v>
      </c>
      <c r="H216" s="32" t="s">
        <v>6412</v>
      </c>
      <c r="I216" s="22" t="s">
        <v>6413</v>
      </c>
      <c r="J216" s="32" t="s">
        <v>6414</v>
      </c>
      <c r="K216" s="22" t="s">
        <v>6415</v>
      </c>
      <c r="L216" s="22" t="s">
        <v>1278</v>
      </c>
      <c r="M216" s="22" t="s">
        <v>901</v>
      </c>
      <c r="N216" s="53">
        <v>2331</v>
      </c>
      <c r="O216" s="53">
        <v>600</v>
      </c>
      <c r="P216" s="43" t="s">
        <v>74</v>
      </c>
      <c r="Q216" s="43">
        <v>26</v>
      </c>
      <c r="R216" s="41"/>
    </row>
    <row r="217" spans="1:18" s="27" customFormat="1" ht="20.100000000000001" customHeight="1" x14ac:dyDescent="0.3">
      <c r="A217" s="21">
        <f t="shared" si="3"/>
        <v>212</v>
      </c>
      <c r="B217" s="33" t="s">
        <v>5790</v>
      </c>
      <c r="C217" s="22" t="s">
        <v>6396</v>
      </c>
      <c r="D217" s="22" t="s">
        <v>6416</v>
      </c>
      <c r="E217" s="22" t="s">
        <v>6417</v>
      </c>
      <c r="F217" s="22" t="s">
        <v>37</v>
      </c>
      <c r="G217" s="35" t="s">
        <v>6418</v>
      </c>
      <c r="H217" s="32" t="s">
        <v>6419</v>
      </c>
      <c r="I217" s="21" t="s">
        <v>6420</v>
      </c>
      <c r="J217" s="32" t="s">
        <v>6421</v>
      </c>
      <c r="K217" s="31" t="s">
        <v>6084</v>
      </c>
      <c r="L217" s="22" t="s">
        <v>1753</v>
      </c>
      <c r="M217" s="22" t="s">
        <v>858</v>
      </c>
      <c r="N217" s="53">
        <v>1500</v>
      </c>
      <c r="O217" s="53">
        <v>1350</v>
      </c>
      <c r="P217" s="43">
        <v>10</v>
      </c>
      <c r="Q217" s="43">
        <v>100</v>
      </c>
      <c r="R217" s="41"/>
    </row>
    <row r="218" spans="1:18" s="27" customFormat="1" ht="20.100000000000001" customHeight="1" x14ac:dyDescent="0.3">
      <c r="A218" s="21">
        <f t="shared" si="3"/>
        <v>213</v>
      </c>
      <c r="B218" s="33" t="s">
        <v>5790</v>
      </c>
      <c r="C218" s="22" t="s">
        <v>6396</v>
      </c>
      <c r="D218" s="22" t="s">
        <v>6416</v>
      </c>
      <c r="E218" s="22" t="s">
        <v>6417</v>
      </c>
      <c r="F218" s="22" t="s">
        <v>28</v>
      </c>
      <c r="G218" s="35" t="s">
        <v>6418</v>
      </c>
      <c r="H218" s="32" t="s">
        <v>6419</v>
      </c>
      <c r="I218" s="22" t="s">
        <v>6422</v>
      </c>
      <c r="J218" s="32" t="s">
        <v>6421</v>
      </c>
      <c r="K218" s="22" t="s">
        <v>5796</v>
      </c>
      <c r="L218" s="22" t="s">
        <v>1773</v>
      </c>
      <c r="M218" s="22" t="s">
        <v>901</v>
      </c>
      <c r="N218" s="53">
        <v>1300</v>
      </c>
      <c r="O218" s="53">
        <v>700</v>
      </c>
      <c r="P218" s="43" t="s">
        <v>74</v>
      </c>
      <c r="Q218" s="43">
        <v>50</v>
      </c>
      <c r="R218" s="41"/>
    </row>
    <row r="219" spans="1:18" s="27" customFormat="1" ht="20.100000000000001" customHeight="1" x14ac:dyDescent="0.3">
      <c r="A219" s="21">
        <f t="shared" si="3"/>
        <v>214</v>
      </c>
      <c r="B219" s="33" t="s">
        <v>5790</v>
      </c>
      <c r="C219" s="22" t="s">
        <v>6396</v>
      </c>
      <c r="D219" s="22" t="s">
        <v>6416</v>
      </c>
      <c r="E219" s="22" t="s">
        <v>6417</v>
      </c>
      <c r="F219" s="22" t="s">
        <v>28</v>
      </c>
      <c r="G219" s="35" t="s">
        <v>6418</v>
      </c>
      <c r="H219" s="32" t="s">
        <v>6419</v>
      </c>
      <c r="I219" s="22" t="s">
        <v>6423</v>
      </c>
      <c r="J219" s="32" t="s">
        <v>6421</v>
      </c>
      <c r="K219" s="22" t="s">
        <v>6376</v>
      </c>
      <c r="L219" s="22" t="s">
        <v>539</v>
      </c>
      <c r="M219" s="22" t="s">
        <v>901</v>
      </c>
      <c r="N219" s="53">
        <v>1300</v>
      </c>
      <c r="O219" s="53">
        <v>700</v>
      </c>
      <c r="P219" s="43" t="s">
        <v>74</v>
      </c>
      <c r="Q219" s="43">
        <v>50</v>
      </c>
      <c r="R219" s="41"/>
    </row>
    <row r="220" spans="1:18" s="27" customFormat="1" ht="20.100000000000001" customHeight="1" x14ac:dyDescent="0.3">
      <c r="A220" s="21">
        <f t="shared" si="3"/>
        <v>215</v>
      </c>
      <c r="B220" s="33" t="s">
        <v>5790</v>
      </c>
      <c r="C220" s="22" t="s">
        <v>6396</v>
      </c>
      <c r="D220" s="22" t="s">
        <v>6424</v>
      </c>
      <c r="E220" s="22" t="s">
        <v>6425</v>
      </c>
      <c r="F220" s="22" t="s">
        <v>312</v>
      </c>
      <c r="G220" s="35" t="s">
        <v>6426</v>
      </c>
      <c r="H220" s="32" t="s">
        <v>6427</v>
      </c>
      <c r="I220" s="22" t="s">
        <v>6428</v>
      </c>
      <c r="J220" s="32" t="s">
        <v>6429</v>
      </c>
      <c r="K220" s="22" t="s">
        <v>6084</v>
      </c>
      <c r="L220" s="22" t="s">
        <v>526</v>
      </c>
      <c r="M220" s="22">
        <v>2026.12</v>
      </c>
      <c r="N220" s="53">
        <v>739</v>
      </c>
      <c r="O220" s="53">
        <v>586</v>
      </c>
      <c r="P220" s="43" t="s">
        <v>74</v>
      </c>
      <c r="Q220" s="43">
        <v>100</v>
      </c>
      <c r="R220" s="41"/>
    </row>
    <row r="221" spans="1:18" s="27" customFormat="1" ht="20.100000000000001" customHeight="1" x14ac:dyDescent="0.3">
      <c r="A221" s="21">
        <f t="shared" si="3"/>
        <v>216</v>
      </c>
      <c r="B221" s="33" t="s">
        <v>5790</v>
      </c>
      <c r="C221" s="22" t="s">
        <v>6396</v>
      </c>
      <c r="D221" s="22" t="s">
        <v>6424</v>
      </c>
      <c r="E221" s="22" t="s">
        <v>6425</v>
      </c>
      <c r="F221" s="22" t="s">
        <v>196</v>
      </c>
      <c r="G221" s="35" t="s">
        <v>6430</v>
      </c>
      <c r="H221" s="32" t="s">
        <v>6431</v>
      </c>
      <c r="I221" s="22" t="s">
        <v>6432</v>
      </c>
      <c r="J221" s="32" t="s">
        <v>6433</v>
      </c>
      <c r="K221" s="35" t="s">
        <v>97</v>
      </c>
      <c r="L221" s="22" t="s">
        <v>1999</v>
      </c>
      <c r="M221" s="22">
        <v>2027.12</v>
      </c>
      <c r="N221" s="53">
        <v>3500</v>
      </c>
      <c r="O221" s="53">
        <v>1000</v>
      </c>
      <c r="P221" s="43">
        <v>35</v>
      </c>
      <c r="Q221" s="43">
        <v>70</v>
      </c>
      <c r="R221" s="41"/>
    </row>
    <row r="222" spans="1:18" s="27" customFormat="1" ht="20.100000000000001" customHeight="1" x14ac:dyDescent="0.3">
      <c r="A222" s="21">
        <f t="shared" si="3"/>
        <v>217</v>
      </c>
      <c r="B222" s="33" t="s">
        <v>5790</v>
      </c>
      <c r="C222" s="22" t="s">
        <v>6396</v>
      </c>
      <c r="D222" s="21" t="s">
        <v>6434</v>
      </c>
      <c r="E222" s="21" t="s">
        <v>6435</v>
      </c>
      <c r="F222" s="21" t="s">
        <v>28</v>
      </c>
      <c r="G222" s="21" t="s">
        <v>5896</v>
      </c>
      <c r="H222" s="33" t="s">
        <v>6436</v>
      </c>
      <c r="I222" s="21" t="s">
        <v>6437</v>
      </c>
      <c r="J222" s="33" t="s">
        <v>6438</v>
      </c>
      <c r="K222" s="25" t="s">
        <v>6084</v>
      </c>
      <c r="L222" s="21" t="s">
        <v>1753</v>
      </c>
      <c r="M222" s="21" t="s">
        <v>6323</v>
      </c>
      <c r="N222" s="51">
        <v>3235</v>
      </c>
      <c r="O222" s="51">
        <v>700</v>
      </c>
      <c r="P222" s="26">
        <v>2.8</v>
      </c>
      <c r="Q222" s="26">
        <v>24.5</v>
      </c>
      <c r="R222" s="41"/>
    </row>
    <row r="223" spans="1:18" s="27" customFormat="1" ht="20.100000000000001" customHeight="1" x14ac:dyDescent="0.3">
      <c r="A223" s="21">
        <f t="shared" si="3"/>
        <v>218</v>
      </c>
      <c r="B223" s="33" t="s">
        <v>5790</v>
      </c>
      <c r="C223" s="22" t="s">
        <v>6396</v>
      </c>
      <c r="D223" s="21" t="s">
        <v>6434</v>
      </c>
      <c r="E223" s="21" t="s">
        <v>6435</v>
      </c>
      <c r="F223" s="21" t="s">
        <v>28</v>
      </c>
      <c r="G223" s="21" t="s">
        <v>5896</v>
      </c>
      <c r="H223" s="33" t="s">
        <v>6439</v>
      </c>
      <c r="I223" s="21" t="s">
        <v>6437</v>
      </c>
      <c r="J223" s="32" t="s">
        <v>6440</v>
      </c>
      <c r="K223" s="35" t="s">
        <v>97</v>
      </c>
      <c r="L223" s="21" t="s">
        <v>1753</v>
      </c>
      <c r="M223" s="21" t="s">
        <v>6323</v>
      </c>
      <c r="N223" s="53">
        <v>3000</v>
      </c>
      <c r="O223" s="53">
        <v>1100</v>
      </c>
      <c r="P223" s="43">
        <v>3</v>
      </c>
      <c r="Q223" s="43">
        <v>43</v>
      </c>
      <c r="R223" s="41"/>
    </row>
    <row r="224" spans="1:18" s="27" customFormat="1" ht="20.100000000000001" customHeight="1" x14ac:dyDescent="0.3">
      <c r="A224" s="21">
        <f t="shared" si="3"/>
        <v>219</v>
      </c>
      <c r="B224" s="33" t="s">
        <v>5790</v>
      </c>
      <c r="C224" s="22" t="s">
        <v>6396</v>
      </c>
      <c r="D224" s="21" t="s">
        <v>6441</v>
      </c>
      <c r="E224" s="21" t="s">
        <v>6442</v>
      </c>
      <c r="F224" s="21" t="s">
        <v>37</v>
      </c>
      <c r="G224" s="21" t="s">
        <v>5896</v>
      </c>
      <c r="H224" s="33" t="s">
        <v>6443</v>
      </c>
      <c r="I224" s="21" t="s">
        <v>6444</v>
      </c>
      <c r="J224" s="33" t="s">
        <v>6445</v>
      </c>
      <c r="K224" s="21" t="s">
        <v>6084</v>
      </c>
      <c r="L224" s="21" t="s">
        <v>46</v>
      </c>
      <c r="M224" s="21">
        <v>2027.12</v>
      </c>
      <c r="N224" s="53">
        <v>3800</v>
      </c>
      <c r="O224" s="53">
        <v>1500</v>
      </c>
      <c r="P224" s="44">
        <v>27</v>
      </c>
      <c r="Q224" s="44">
        <v>60</v>
      </c>
      <c r="R224" s="41"/>
    </row>
    <row r="225" spans="1:18" s="27" customFormat="1" ht="20.100000000000001" customHeight="1" x14ac:dyDescent="0.3">
      <c r="A225" s="21">
        <f t="shared" si="3"/>
        <v>220</v>
      </c>
      <c r="B225" s="33" t="s">
        <v>5790</v>
      </c>
      <c r="C225" s="22" t="s">
        <v>6396</v>
      </c>
      <c r="D225" s="21" t="s">
        <v>6441</v>
      </c>
      <c r="E225" s="21" t="s">
        <v>6442</v>
      </c>
      <c r="F225" s="21" t="s">
        <v>37</v>
      </c>
      <c r="G225" s="21" t="s">
        <v>5896</v>
      </c>
      <c r="H225" s="33" t="s">
        <v>6446</v>
      </c>
      <c r="I225" s="21" t="s">
        <v>6447</v>
      </c>
      <c r="J225" s="33" t="s">
        <v>6448</v>
      </c>
      <c r="K225" s="21" t="s">
        <v>6084</v>
      </c>
      <c r="L225" s="21" t="s">
        <v>3841</v>
      </c>
      <c r="M225" s="21">
        <v>2027.12</v>
      </c>
      <c r="N225" s="53">
        <v>2400</v>
      </c>
      <c r="O225" s="53">
        <v>1375</v>
      </c>
      <c r="P225" s="44">
        <v>54</v>
      </c>
      <c r="Q225" s="44">
        <v>90</v>
      </c>
      <c r="R225" s="41"/>
    </row>
    <row r="226" spans="1:18" s="27" customFormat="1" ht="20.100000000000001" customHeight="1" x14ac:dyDescent="0.3">
      <c r="A226" s="21">
        <f t="shared" si="3"/>
        <v>221</v>
      </c>
      <c r="B226" s="33" t="s">
        <v>5790</v>
      </c>
      <c r="C226" s="22" t="s">
        <v>6396</v>
      </c>
      <c r="D226" s="21" t="s">
        <v>6441</v>
      </c>
      <c r="E226" s="21" t="s">
        <v>6442</v>
      </c>
      <c r="F226" s="21" t="s">
        <v>28</v>
      </c>
      <c r="G226" s="21" t="s">
        <v>5906</v>
      </c>
      <c r="H226" s="33" t="s">
        <v>6449</v>
      </c>
      <c r="I226" s="21" t="s">
        <v>6450</v>
      </c>
      <c r="J226" s="33" t="s">
        <v>6451</v>
      </c>
      <c r="K226" s="21" t="s">
        <v>5796</v>
      </c>
      <c r="L226" s="21" t="s">
        <v>539</v>
      </c>
      <c r="M226" s="21">
        <v>2027.12</v>
      </c>
      <c r="N226" s="53">
        <v>4100</v>
      </c>
      <c r="O226" s="53">
        <v>1600</v>
      </c>
      <c r="P226" s="43" t="s">
        <v>74</v>
      </c>
      <c r="Q226" s="44">
        <v>30</v>
      </c>
      <c r="R226" s="41"/>
    </row>
    <row r="227" spans="1:18" s="27" customFormat="1" ht="20.100000000000001" customHeight="1" x14ac:dyDescent="0.3">
      <c r="A227" s="21">
        <f t="shared" si="3"/>
        <v>222</v>
      </c>
      <c r="B227" s="33" t="s">
        <v>5790</v>
      </c>
      <c r="C227" s="21" t="s">
        <v>6452</v>
      </c>
      <c r="D227" s="21" t="s">
        <v>6453</v>
      </c>
      <c r="E227" s="21" t="s">
        <v>6454</v>
      </c>
      <c r="F227" s="21" t="s">
        <v>37</v>
      </c>
      <c r="G227" s="21" t="s">
        <v>5896</v>
      </c>
      <c r="H227" s="33" t="s">
        <v>6455</v>
      </c>
      <c r="I227" s="21" t="s">
        <v>6456</v>
      </c>
      <c r="J227" s="33" t="s">
        <v>6457</v>
      </c>
      <c r="K227" s="25" t="s">
        <v>6084</v>
      </c>
      <c r="L227" s="21">
        <v>2026.01</v>
      </c>
      <c r="M227" s="21">
        <v>2026.12</v>
      </c>
      <c r="N227" s="51">
        <v>2300</v>
      </c>
      <c r="O227" s="51">
        <v>839</v>
      </c>
      <c r="P227" s="44">
        <v>62</v>
      </c>
      <c r="Q227" s="44">
        <v>100</v>
      </c>
      <c r="R227" s="21"/>
    </row>
    <row r="228" spans="1:18" s="27" customFormat="1" ht="20.100000000000001" customHeight="1" x14ac:dyDescent="0.3">
      <c r="A228" s="21">
        <f t="shared" si="3"/>
        <v>223</v>
      </c>
      <c r="B228" s="33" t="s">
        <v>5790</v>
      </c>
      <c r="C228" s="21" t="s">
        <v>6452</v>
      </c>
      <c r="D228" s="22" t="s">
        <v>6458</v>
      </c>
      <c r="E228" s="22" t="s">
        <v>6459</v>
      </c>
      <c r="F228" s="22" t="s">
        <v>37</v>
      </c>
      <c r="G228" s="22" t="s">
        <v>6460</v>
      </c>
      <c r="H228" s="33" t="s">
        <v>6461</v>
      </c>
      <c r="I228" s="21" t="s">
        <v>6462</v>
      </c>
      <c r="J228" s="32" t="s">
        <v>6463</v>
      </c>
      <c r="K228" s="25" t="s">
        <v>6084</v>
      </c>
      <c r="L228" s="21">
        <v>2026.01</v>
      </c>
      <c r="M228" s="21">
        <v>2026.12</v>
      </c>
      <c r="N228" s="53">
        <v>670</v>
      </c>
      <c r="O228" s="53">
        <v>126</v>
      </c>
      <c r="P228" s="43">
        <v>33</v>
      </c>
      <c r="Q228" s="43">
        <v>57</v>
      </c>
      <c r="R228" s="22"/>
    </row>
    <row r="229" spans="1:18" s="27" customFormat="1" ht="20.100000000000001" customHeight="1" x14ac:dyDescent="0.3">
      <c r="A229" s="21">
        <f t="shared" si="3"/>
        <v>224</v>
      </c>
      <c r="B229" s="33" t="s">
        <v>5790</v>
      </c>
      <c r="C229" s="21" t="s">
        <v>6452</v>
      </c>
      <c r="D229" s="21" t="s">
        <v>6453</v>
      </c>
      <c r="E229" s="21" t="s">
        <v>6454</v>
      </c>
      <c r="F229" s="22" t="s">
        <v>37</v>
      </c>
      <c r="G229" s="22" t="s">
        <v>6464</v>
      </c>
      <c r="H229" s="33" t="s">
        <v>6465</v>
      </c>
      <c r="I229" s="21" t="s">
        <v>6466</v>
      </c>
      <c r="J229" s="32" t="s">
        <v>6467</v>
      </c>
      <c r="K229" s="25" t="s">
        <v>6084</v>
      </c>
      <c r="L229" s="21">
        <v>2026.01</v>
      </c>
      <c r="M229" s="21">
        <v>2026.12</v>
      </c>
      <c r="N229" s="53">
        <v>4039</v>
      </c>
      <c r="O229" s="53">
        <v>914</v>
      </c>
      <c r="P229" s="43">
        <v>32</v>
      </c>
      <c r="Q229" s="43">
        <v>78</v>
      </c>
      <c r="R229" s="41"/>
    </row>
    <row r="230" spans="1:18" s="27" customFormat="1" ht="20.100000000000001" customHeight="1" x14ac:dyDescent="0.3">
      <c r="A230" s="21">
        <f t="shared" si="3"/>
        <v>225</v>
      </c>
      <c r="B230" s="33" t="s">
        <v>5790</v>
      </c>
      <c r="C230" s="21" t="s">
        <v>6452</v>
      </c>
      <c r="D230" s="21" t="s">
        <v>6468</v>
      </c>
      <c r="E230" s="21" t="s">
        <v>6469</v>
      </c>
      <c r="F230" s="22" t="s">
        <v>37</v>
      </c>
      <c r="G230" s="22" t="s">
        <v>1623</v>
      </c>
      <c r="H230" s="33" t="s">
        <v>6470</v>
      </c>
      <c r="I230" s="22" t="s">
        <v>6471</v>
      </c>
      <c r="J230" s="32" t="s">
        <v>6472</v>
      </c>
      <c r="K230" s="25" t="s">
        <v>6084</v>
      </c>
      <c r="L230" s="21">
        <v>2026.01</v>
      </c>
      <c r="M230" s="21">
        <v>2026.12</v>
      </c>
      <c r="N230" s="53">
        <v>755</v>
      </c>
      <c r="O230" s="53">
        <v>300</v>
      </c>
      <c r="P230" s="43" t="s">
        <v>74</v>
      </c>
      <c r="Q230" s="43">
        <v>35</v>
      </c>
      <c r="R230" s="41"/>
    </row>
    <row r="231" spans="1:18" s="27" customFormat="1" ht="20.100000000000001" customHeight="1" x14ac:dyDescent="0.3">
      <c r="A231" s="21">
        <f t="shared" si="3"/>
        <v>226</v>
      </c>
      <c r="B231" s="33" t="s">
        <v>5790</v>
      </c>
      <c r="C231" s="21" t="s">
        <v>6452</v>
      </c>
      <c r="D231" s="21" t="s">
        <v>6468</v>
      </c>
      <c r="E231" s="21" t="s">
        <v>6469</v>
      </c>
      <c r="F231" s="22" t="s">
        <v>37</v>
      </c>
      <c r="G231" s="22" t="s">
        <v>1623</v>
      </c>
      <c r="H231" s="33" t="s">
        <v>6473</v>
      </c>
      <c r="I231" s="22" t="s">
        <v>6456</v>
      </c>
      <c r="J231" s="32" t="s">
        <v>6474</v>
      </c>
      <c r="K231" s="25" t="s">
        <v>6084</v>
      </c>
      <c r="L231" s="21">
        <v>2026.01</v>
      </c>
      <c r="M231" s="21">
        <v>2026.05</v>
      </c>
      <c r="N231" s="53">
        <v>179</v>
      </c>
      <c r="O231" s="53">
        <v>179</v>
      </c>
      <c r="P231" s="43" t="s">
        <v>74</v>
      </c>
      <c r="Q231" s="43">
        <v>100</v>
      </c>
      <c r="R231" s="41"/>
    </row>
    <row r="232" spans="1:18" s="27" customFormat="1" ht="20.100000000000001" customHeight="1" x14ac:dyDescent="0.3">
      <c r="A232" s="21">
        <f t="shared" si="3"/>
        <v>227</v>
      </c>
      <c r="B232" s="33" t="s">
        <v>5790</v>
      </c>
      <c r="C232" s="21" t="s">
        <v>6452</v>
      </c>
      <c r="D232" s="21" t="s">
        <v>6468</v>
      </c>
      <c r="E232" s="21" t="s">
        <v>6469</v>
      </c>
      <c r="F232" s="22" t="s">
        <v>37</v>
      </c>
      <c r="G232" s="21" t="s">
        <v>5896</v>
      </c>
      <c r="H232" s="33" t="s">
        <v>6475</v>
      </c>
      <c r="I232" s="22" t="s">
        <v>6456</v>
      </c>
      <c r="J232" s="33" t="s">
        <v>6476</v>
      </c>
      <c r="K232" s="25" t="s">
        <v>6084</v>
      </c>
      <c r="L232" s="21">
        <v>2026.01</v>
      </c>
      <c r="M232" s="21">
        <v>2026.05</v>
      </c>
      <c r="N232" s="53">
        <v>584</v>
      </c>
      <c r="O232" s="53">
        <v>584</v>
      </c>
      <c r="P232" s="43" t="s">
        <v>74</v>
      </c>
      <c r="Q232" s="43">
        <v>100</v>
      </c>
      <c r="R232" s="41"/>
    </row>
    <row r="233" spans="1:18" s="27" customFormat="1" ht="20.100000000000001" customHeight="1" x14ac:dyDescent="0.3">
      <c r="A233" s="21">
        <f t="shared" si="3"/>
        <v>228</v>
      </c>
      <c r="B233" s="33" t="s">
        <v>5790</v>
      </c>
      <c r="C233" s="21" t="s">
        <v>6452</v>
      </c>
      <c r="D233" s="22" t="s">
        <v>6458</v>
      </c>
      <c r="E233" s="22" t="s">
        <v>6459</v>
      </c>
      <c r="F233" s="22" t="s">
        <v>37</v>
      </c>
      <c r="G233" s="22" t="s">
        <v>1623</v>
      </c>
      <c r="H233" s="33" t="s">
        <v>6477</v>
      </c>
      <c r="I233" s="22" t="s">
        <v>6478</v>
      </c>
      <c r="J233" s="32" t="s">
        <v>6479</v>
      </c>
      <c r="K233" s="25" t="s">
        <v>6084</v>
      </c>
      <c r="L233" s="21">
        <v>2026.01</v>
      </c>
      <c r="M233" s="21">
        <v>2026.05</v>
      </c>
      <c r="N233" s="53">
        <v>186</v>
      </c>
      <c r="O233" s="53">
        <v>186</v>
      </c>
      <c r="P233" s="43" t="s">
        <v>74</v>
      </c>
      <c r="Q233" s="43">
        <v>100</v>
      </c>
      <c r="R233" s="41"/>
    </row>
    <row r="234" spans="1:18" s="27" customFormat="1" ht="20.100000000000001" customHeight="1" x14ac:dyDescent="0.3">
      <c r="A234" s="21">
        <f t="shared" si="3"/>
        <v>229</v>
      </c>
      <c r="B234" s="33" t="s">
        <v>5790</v>
      </c>
      <c r="C234" s="21" t="s">
        <v>6452</v>
      </c>
      <c r="D234" s="22" t="s">
        <v>6458</v>
      </c>
      <c r="E234" s="22" t="s">
        <v>6459</v>
      </c>
      <c r="F234" s="22" t="s">
        <v>37</v>
      </c>
      <c r="G234" s="22" t="s">
        <v>1623</v>
      </c>
      <c r="H234" s="33" t="s">
        <v>6480</v>
      </c>
      <c r="I234" s="22" t="s">
        <v>6478</v>
      </c>
      <c r="J234" s="32" t="s">
        <v>6479</v>
      </c>
      <c r="K234" s="25" t="s">
        <v>6084</v>
      </c>
      <c r="L234" s="21">
        <v>2026.01</v>
      </c>
      <c r="M234" s="21">
        <v>2026.05</v>
      </c>
      <c r="N234" s="53">
        <v>109</v>
      </c>
      <c r="O234" s="53">
        <v>109</v>
      </c>
      <c r="P234" s="43" t="s">
        <v>74</v>
      </c>
      <c r="Q234" s="43">
        <v>100</v>
      </c>
      <c r="R234" s="41"/>
    </row>
    <row r="235" spans="1:18" s="27" customFormat="1" ht="20.100000000000001" customHeight="1" x14ac:dyDescent="0.3">
      <c r="A235" s="21">
        <f t="shared" si="3"/>
        <v>230</v>
      </c>
      <c r="B235" s="33" t="s">
        <v>5790</v>
      </c>
      <c r="C235" s="21" t="s">
        <v>6452</v>
      </c>
      <c r="D235" s="22" t="s">
        <v>6458</v>
      </c>
      <c r="E235" s="22" t="s">
        <v>6459</v>
      </c>
      <c r="F235" s="22" t="s">
        <v>37</v>
      </c>
      <c r="G235" s="21" t="s">
        <v>5896</v>
      </c>
      <c r="H235" s="33" t="s">
        <v>6481</v>
      </c>
      <c r="I235" s="22" t="s">
        <v>6482</v>
      </c>
      <c r="J235" s="33" t="s">
        <v>6483</v>
      </c>
      <c r="K235" s="25" t="s">
        <v>6084</v>
      </c>
      <c r="L235" s="21">
        <v>2026.01</v>
      </c>
      <c r="M235" s="21">
        <v>2026.05</v>
      </c>
      <c r="N235" s="53">
        <v>178</v>
      </c>
      <c r="O235" s="53">
        <v>178</v>
      </c>
      <c r="P235" s="43" t="s">
        <v>74</v>
      </c>
      <c r="Q235" s="43">
        <v>100</v>
      </c>
      <c r="R235" s="41"/>
    </row>
    <row r="236" spans="1:18" s="27" customFormat="1" ht="20.100000000000001" customHeight="1" x14ac:dyDescent="0.3">
      <c r="A236" s="21">
        <f t="shared" si="3"/>
        <v>231</v>
      </c>
      <c r="B236" s="33" t="s">
        <v>5790</v>
      </c>
      <c r="C236" s="21" t="s">
        <v>6452</v>
      </c>
      <c r="D236" s="22" t="s">
        <v>6484</v>
      </c>
      <c r="E236" s="22" t="s">
        <v>6485</v>
      </c>
      <c r="F236" s="22" t="s">
        <v>37</v>
      </c>
      <c r="G236" s="22" t="s">
        <v>1623</v>
      </c>
      <c r="H236" s="33" t="s">
        <v>6486</v>
      </c>
      <c r="I236" s="22" t="s">
        <v>6487</v>
      </c>
      <c r="J236" s="32" t="s">
        <v>6479</v>
      </c>
      <c r="K236" s="25" t="s">
        <v>6084</v>
      </c>
      <c r="L236" s="21">
        <v>2026.01</v>
      </c>
      <c r="M236" s="21">
        <v>2026.05</v>
      </c>
      <c r="N236" s="53">
        <v>143</v>
      </c>
      <c r="O236" s="53">
        <v>143</v>
      </c>
      <c r="P236" s="43" t="s">
        <v>74</v>
      </c>
      <c r="Q236" s="43">
        <v>100</v>
      </c>
      <c r="R236" s="41"/>
    </row>
    <row r="237" spans="1:18" s="27" customFormat="1" ht="20.100000000000001" customHeight="1" x14ac:dyDescent="0.3">
      <c r="A237" s="21">
        <f t="shared" si="3"/>
        <v>232</v>
      </c>
      <c r="B237" s="33" t="s">
        <v>5790</v>
      </c>
      <c r="C237" s="21" t="s">
        <v>6452</v>
      </c>
      <c r="D237" s="21" t="s">
        <v>6488</v>
      </c>
      <c r="E237" s="21" t="s">
        <v>6489</v>
      </c>
      <c r="F237" s="21" t="s">
        <v>37</v>
      </c>
      <c r="G237" s="21" t="s">
        <v>1623</v>
      </c>
      <c r="H237" s="33" t="s">
        <v>6490</v>
      </c>
      <c r="I237" s="21" t="s">
        <v>6491</v>
      </c>
      <c r="J237" s="33" t="s">
        <v>6492</v>
      </c>
      <c r="K237" s="25" t="s">
        <v>6084</v>
      </c>
      <c r="L237" s="60" t="s">
        <v>6493</v>
      </c>
      <c r="M237" s="60" t="s">
        <v>6070</v>
      </c>
      <c r="N237" s="51">
        <v>13910</v>
      </c>
      <c r="O237" s="51">
        <v>3440</v>
      </c>
      <c r="P237" s="44">
        <v>75</v>
      </c>
      <c r="Q237" s="44">
        <v>100</v>
      </c>
      <c r="R237" s="21"/>
    </row>
    <row r="238" spans="1:18" s="27" customFormat="1" ht="20.100000000000001" customHeight="1" x14ac:dyDescent="0.3">
      <c r="A238" s="21">
        <f t="shared" si="3"/>
        <v>233</v>
      </c>
      <c r="B238" s="33" t="s">
        <v>5790</v>
      </c>
      <c r="C238" s="21" t="s">
        <v>6452</v>
      </c>
      <c r="D238" s="22" t="s">
        <v>6488</v>
      </c>
      <c r="E238" s="22" t="s">
        <v>6489</v>
      </c>
      <c r="F238" s="22" t="s">
        <v>37</v>
      </c>
      <c r="G238" s="22" t="s">
        <v>4534</v>
      </c>
      <c r="H238" s="32" t="s">
        <v>6494</v>
      </c>
      <c r="I238" s="21" t="s">
        <v>6495</v>
      </c>
      <c r="J238" s="32" t="s">
        <v>6496</v>
      </c>
      <c r="K238" s="31" t="s">
        <v>6336</v>
      </c>
      <c r="L238" s="22" t="s">
        <v>6497</v>
      </c>
      <c r="M238" s="22" t="s">
        <v>6070</v>
      </c>
      <c r="N238" s="53">
        <v>2229</v>
      </c>
      <c r="O238" s="53">
        <v>2108</v>
      </c>
      <c r="P238" s="43">
        <v>10</v>
      </c>
      <c r="Q238" s="43">
        <v>100</v>
      </c>
      <c r="R238" s="22"/>
    </row>
    <row r="239" spans="1:18" s="27" customFormat="1" ht="20.100000000000001" customHeight="1" x14ac:dyDescent="0.3">
      <c r="A239" s="21">
        <f t="shared" si="3"/>
        <v>234</v>
      </c>
      <c r="B239" s="33" t="s">
        <v>5790</v>
      </c>
      <c r="C239" s="21" t="s">
        <v>6452</v>
      </c>
      <c r="D239" s="22" t="s">
        <v>6498</v>
      </c>
      <c r="E239" s="22" t="s">
        <v>6499</v>
      </c>
      <c r="F239" s="22" t="s">
        <v>37</v>
      </c>
      <c r="G239" s="22" t="s">
        <v>4534</v>
      </c>
      <c r="H239" s="32" t="s">
        <v>6500</v>
      </c>
      <c r="I239" s="22" t="s">
        <v>6501</v>
      </c>
      <c r="J239" s="32" t="s">
        <v>6502</v>
      </c>
      <c r="K239" s="22" t="s">
        <v>6084</v>
      </c>
      <c r="L239" s="22" t="s">
        <v>6503</v>
      </c>
      <c r="M239" s="22" t="s">
        <v>6070</v>
      </c>
      <c r="N239" s="53">
        <v>9692</v>
      </c>
      <c r="O239" s="53">
        <v>2135</v>
      </c>
      <c r="P239" s="43">
        <v>78</v>
      </c>
      <c r="Q239" s="43">
        <v>100</v>
      </c>
      <c r="R239" s="22"/>
    </row>
    <row r="240" spans="1:18" s="27" customFormat="1" ht="20.100000000000001" customHeight="1" x14ac:dyDescent="0.3">
      <c r="A240" s="21">
        <f t="shared" si="3"/>
        <v>235</v>
      </c>
      <c r="B240" s="33" t="s">
        <v>5790</v>
      </c>
      <c r="C240" s="21" t="s">
        <v>6452</v>
      </c>
      <c r="D240" s="22" t="s">
        <v>6498</v>
      </c>
      <c r="E240" s="22" t="s">
        <v>6499</v>
      </c>
      <c r="F240" s="22" t="s">
        <v>37</v>
      </c>
      <c r="G240" s="22" t="s">
        <v>4534</v>
      </c>
      <c r="H240" s="32" t="s">
        <v>6504</v>
      </c>
      <c r="I240" s="22" t="s">
        <v>6505</v>
      </c>
      <c r="J240" s="32" t="s">
        <v>6506</v>
      </c>
      <c r="K240" s="22" t="s">
        <v>6084</v>
      </c>
      <c r="L240" s="22" t="s">
        <v>6507</v>
      </c>
      <c r="M240" s="22" t="s">
        <v>6508</v>
      </c>
      <c r="N240" s="53">
        <v>5201</v>
      </c>
      <c r="O240" s="53">
        <v>2000</v>
      </c>
      <c r="P240" s="43">
        <v>32</v>
      </c>
      <c r="Q240" s="43">
        <v>70</v>
      </c>
      <c r="R240" s="22"/>
    </row>
    <row r="241" spans="1:18" s="27" customFormat="1" ht="20.100000000000001" customHeight="1" x14ac:dyDescent="0.3">
      <c r="A241" s="21">
        <f t="shared" si="3"/>
        <v>236</v>
      </c>
      <c r="B241" s="33" t="s">
        <v>5790</v>
      </c>
      <c r="C241" s="21" t="s">
        <v>6452</v>
      </c>
      <c r="D241" s="22" t="s">
        <v>6498</v>
      </c>
      <c r="E241" s="22" t="s">
        <v>6499</v>
      </c>
      <c r="F241" s="22" t="s">
        <v>28</v>
      </c>
      <c r="G241" s="22" t="s">
        <v>4534</v>
      </c>
      <c r="H241" s="32" t="s">
        <v>6509</v>
      </c>
      <c r="I241" s="22" t="s">
        <v>6510</v>
      </c>
      <c r="J241" s="32" t="s">
        <v>6511</v>
      </c>
      <c r="K241" s="22" t="s">
        <v>6336</v>
      </c>
      <c r="L241" s="22" t="s">
        <v>6069</v>
      </c>
      <c r="M241" s="22" t="s">
        <v>6508</v>
      </c>
      <c r="N241" s="53">
        <v>9756</v>
      </c>
      <c r="O241" s="53">
        <v>2800</v>
      </c>
      <c r="P241" s="43">
        <v>28</v>
      </c>
      <c r="Q241" s="43">
        <v>60</v>
      </c>
      <c r="R241" s="22"/>
    </row>
    <row r="242" spans="1:18" s="27" customFormat="1" ht="20.100000000000001" customHeight="1" x14ac:dyDescent="0.3">
      <c r="A242" s="21">
        <f t="shared" si="3"/>
        <v>237</v>
      </c>
      <c r="B242" s="33" t="s">
        <v>5790</v>
      </c>
      <c r="C242" s="21" t="s">
        <v>6452</v>
      </c>
      <c r="D242" s="22" t="s">
        <v>6488</v>
      </c>
      <c r="E242" s="22" t="s">
        <v>6489</v>
      </c>
      <c r="F242" s="22" t="s">
        <v>28</v>
      </c>
      <c r="G242" s="22" t="s">
        <v>6512</v>
      </c>
      <c r="H242" s="32" t="s">
        <v>6513</v>
      </c>
      <c r="I242" s="22" t="s">
        <v>6514</v>
      </c>
      <c r="J242" s="32" t="s">
        <v>308</v>
      </c>
      <c r="K242" s="22" t="s">
        <v>6515</v>
      </c>
      <c r="L242" s="22" t="s">
        <v>6516</v>
      </c>
      <c r="M242" s="22" t="s">
        <v>6074</v>
      </c>
      <c r="N242" s="53">
        <v>2408</v>
      </c>
      <c r="O242" s="53">
        <v>2000</v>
      </c>
      <c r="P242" s="43" t="s">
        <v>74</v>
      </c>
      <c r="Q242" s="43">
        <v>83</v>
      </c>
      <c r="R242" s="22"/>
    </row>
    <row r="243" spans="1:18" s="29" customFormat="1" ht="20.100000000000001" customHeight="1" x14ac:dyDescent="0.3">
      <c r="A243" s="21">
        <f t="shared" si="3"/>
        <v>238</v>
      </c>
      <c r="B243" s="33" t="s">
        <v>5790</v>
      </c>
      <c r="C243" s="21" t="s">
        <v>6452</v>
      </c>
      <c r="D243" s="22" t="s">
        <v>6517</v>
      </c>
      <c r="E243" s="22" t="s">
        <v>6518</v>
      </c>
      <c r="F243" s="22" t="s">
        <v>37</v>
      </c>
      <c r="G243" s="22" t="s">
        <v>6519</v>
      </c>
      <c r="H243" s="32" t="s">
        <v>6520</v>
      </c>
      <c r="I243" s="22" t="s">
        <v>6521</v>
      </c>
      <c r="J243" s="31" t="s">
        <v>6522</v>
      </c>
      <c r="K243" s="22" t="s">
        <v>6084</v>
      </c>
      <c r="L243" s="22" t="s">
        <v>6101</v>
      </c>
      <c r="M243" s="22" t="s">
        <v>6074</v>
      </c>
      <c r="N243" s="53">
        <v>1461</v>
      </c>
      <c r="O243" s="53">
        <v>1023</v>
      </c>
      <c r="P243" s="43" t="s">
        <v>74</v>
      </c>
      <c r="Q243" s="43">
        <v>70</v>
      </c>
      <c r="R243" s="22"/>
    </row>
    <row r="244" spans="1:18" s="29" customFormat="1" ht="20.100000000000001" customHeight="1" x14ac:dyDescent="0.3">
      <c r="A244" s="21">
        <f t="shared" si="3"/>
        <v>239</v>
      </c>
      <c r="B244" s="33" t="s">
        <v>5790</v>
      </c>
      <c r="C244" s="21" t="s">
        <v>6452</v>
      </c>
      <c r="D244" s="29" t="s">
        <v>6517</v>
      </c>
      <c r="E244" s="22" t="s">
        <v>6518</v>
      </c>
      <c r="F244" s="22" t="s">
        <v>28</v>
      </c>
      <c r="G244" s="22" t="s">
        <v>6519</v>
      </c>
      <c r="H244" s="32" t="s">
        <v>6523</v>
      </c>
      <c r="I244" s="22" t="s">
        <v>6524</v>
      </c>
      <c r="J244" s="32" t="s">
        <v>6525</v>
      </c>
      <c r="K244" s="22" t="s">
        <v>6415</v>
      </c>
      <c r="L244" s="61" t="s">
        <v>6081</v>
      </c>
      <c r="M244" s="61" t="s">
        <v>6526</v>
      </c>
      <c r="N244" s="53">
        <v>1518</v>
      </c>
      <c r="O244" s="53">
        <v>500</v>
      </c>
      <c r="P244" s="43" t="s">
        <v>74</v>
      </c>
      <c r="Q244" s="43">
        <v>20</v>
      </c>
      <c r="R244" s="22"/>
    </row>
    <row r="245" spans="1:18" s="27" customFormat="1" ht="20.100000000000001" customHeight="1" x14ac:dyDescent="0.3">
      <c r="A245" s="21">
        <f t="shared" si="3"/>
        <v>240</v>
      </c>
      <c r="B245" s="22" t="s">
        <v>5790</v>
      </c>
      <c r="C245" s="21" t="s">
        <v>6452</v>
      </c>
      <c r="D245" s="22" t="s">
        <v>6527</v>
      </c>
      <c r="E245" s="22" t="s">
        <v>6528</v>
      </c>
      <c r="F245" s="22" t="s">
        <v>37</v>
      </c>
      <c r="G245" s="22" t="s">
        <v>6529</v>
      </c>
      <c r="H245" s="32" t="s">
        <v>6530</v>
      </c>
      <c r="I245" s="35" t="s">
        <v>6531</v>
      </c>
      <c r="J245" s="32" t="s">
        <v>6532</v>
      </c>
      <c r="K245" s="22" t="s">
        <v>6084</v>
      </c>
      <c r="L245" s="22" t="s">
        <v>6533</v>
      </c>
      <c r="M245" s="22" t="s">
        <v>6070</v>
      </c>
      <c r="N245" s="53">
        <f>13818-1766.6</f>
        <v>12051.4</v>
      </c>
      <c r="O245" s="53">
        <f>7360-275.949</f>
        <v>7084.0510000000004</v>
      </c>
      <c r="P245" s="43">
        <v>60</v>
      </c>
      <c r="Q245" s="43">
        <v>100</v>
      </c>
      <c r="R245" s="22"/>
    </row>
    <row r="246" spans="1:18" s="27" customFormat="1" ht="20.100000000000001" customHeight="1" x14ac:dyDescent="0.3">
      <c r="A246" s="21">
        <f t="shared" si="3"/>
        <v>241</v>
      </c>
      <c r="B246" s="22" t="s">
        <v>5790</v>
      </c>
      <c r="C246" s="21" t="s">
        <v>6452</v>
      </c>
      <c r="D246" s="22" t="s">
        <v>6517</v>
      </c>
      <c r="E246" s="22" t="s">
        <v>6518</v>
      </c>
      <c r="F246" s="22" t="s">
        <v>37</v>
      </c>
      <c r="G246" s="22" t="s">
        <v>6529</v>
      </c>
      <c r="H246" s="32" t="s">
        <v>6534</v>
      </c>
      <c r="I246" s="22" t="s">
        <v>6535</v>
      </c>
      <c r="J246" s="32" t="s">
        <v>6536</v>
      </c>
      <c r="K246" s="22" t="s">
        <v>6084</v>
      </c>
      <c r="L246" s="22">
        <v>2025.12</v>
      </c>
      <c r="M246" s="22" t="s">
        <v>6070</v>
      </c>
      <c r="N246" s="53">
        <v>11067</v>
      </c>
      <c r="O246" s="53">
        <v>8000</v>
      </c>
      <c r="P246" s="43">
        <v>5</v>
      </c>
      <c r="Q246" s="43">
        <v>80</v>
      </c>
      <c r="R246" s="22"/>
    </row>
    <row r="247" spans="1:18" s="27" customFormat="1" ht="20.100000000000001" customHeight="1" x14ac:dyDescent="0.3">
      <c r="A247" s="21">
        <f t="shared" si="3"/>
        <v>242</v>
      </c>
      <c r="B247" s="22" t="s">
        <v>5790</v>
      </c>
      <c r="C247" s="21" t="s">
        <v>6452</v>
      </c>
      <c r="D247" s="22" t="s">
        <v>6537</v>
      </c>
      <c r="E247" s="22" t="s">
        <v>6538</v>
      </c>
      <c r="F247" s="22" t="s">
        <v>37</v>
      </c>
      <c r="G247" s="22" t="s">
        <v>6529</v>
      </c>
      <c r="H247" s="32" t="s">
        <v>6539</v>
      </c>
      <c r="I247" s="22" t="s">
        <v>6540</v>
      </c>
      <c r="J247" s="32" t="s">
        <v>6541</v>
      </c>
      <c r="K247" s="22" t="s">
        <v>6084</v>
      </c>
      <c r="L247" s="22" t="s">
        <v>6542</v>
      </c>
      <c r="M247" s="22" t="s">
        <v>6070</v>
      </c>
      <c r="N247" s="53">
        <f>2218.425-563</f>
        <v>1655.4250000000002</v>
      </c>
      <c r="O247" s="53">
        <f>1442-232.104</f>
        <v>1209.896</v>
      </c>
      <c r="P247" s="43">
        <v>80</v>
      </c>
      <c r="Q247" s="43">
        <v>100</v>
      </c>
      <c r="R247" s="22"/>
    </row>
    <row r="248" spans="1:18" s="27" customFormat="1" ht="20.100000000000001" customHeight="1" x14ac:dyDescent="0.3">
      <c r="A248" s="21">
        <f t="shared" si="3"/>
        <v>243</v>
      </c>
      <c r="B248" s="22" t="s">
        <v>5790</v>
      </c>
      <c r="C248" s="21" t="s">
        <v>6452</v>
      </c>
      <c r="D248" s="22" t="s">
        <v>6537</v>
      </c>
      <c r="E248" s="22" t="s">
        <v>6543</v>
      </c>
      <c r="F248" s="22" t="s">
        <v>37</v>
      </c>
      <c r="G248" s="22" t="s">
        <v>6529</v>
      </c>
      <c r="H248" s="32" t="s">
        <v>6544</v>
      </c>
      <c r="I248" s="22" t="s">
        <v>6545</v>
      </c>
      <c r="J248" s="32" t="s">
        <v>6546</v>
      </c>
      <c r="K248" s="22" t="s">
        <v>6084</v>
      </c>
      <c r="L248" s="22" t="s">
        <v>6091</v>
      </c>
      <c r="M248" s="22" t="s">
        <v>6070</v>
      </c>
      <c r="N248" s="53">
        <f>3422.7-460</f>
        <v>2962.7</v>
      </c>
      <c r="O248" s="53">
        <f>2802.318-51.375</f>
        <v>2750.9430000000002</v>
      </c>
      <c r="P248" s="43">
        <v>10</v>
      </c>
      <c r="Q248" s="43">
        <v>100</v>
      </c>
      <c r="R248" s="22"/>
    </row>
    <row r="249" spans="1:18" s="27" customFormat="1" ht="20.100000000000001" customHeight="1" x14ac:dyDescent="0.3">
      <c r="A249" s="21">
        <f t="shared" si="3"/>
        <v>244</v>
      </c>
      <c r="B249" s="22" t="s">
        <v>5790</v>
      </c>
      <c r="C249" s="21" t="s">
        <v>6452</v>
      </c>
      <c r="D249" s="22" t="s">
        <v>6537</v>
      </c>
      <c r="E249" s="22" t="s">
        <v>6547</v>
      </c>
      <c r="F249" s="22" t="s">
        <v>28</v>
      </c>
      <c r="G249" s="22" t="s">
        <v>6529</v>
      </c>
      <c r="H249" s="32" t="s">
        <v>6548</v>
      </c>
      <c r="I249" s="22" t="s">
        <v>6549</v>
      </c>
      <c r="J249" s="32" t="s">
        <v>6550</v>
      </c>
      <c r="K249" s="22" t="s">
        <v>6376</v>
      </c>
      <c r="L249" s="22" t="s">
        <v>636</v>
      </c>
      <c r="M249" s="22" t="s">
        <v>6070</v>
      </c>
      <c r="N249" s="53">
        <v>2237</v>
      </c>
      <c r="O249" s="53">
        <v>2237</v>
      </c>
      <c r="P249" s="43" t="s">
        <v>74</v>
      </c>
      <c r="Q249" s="43">
        <v>100</v>
      </c>
      <c r="R249" s="22"/>
    </row>
    <row r="250" spans="1:18" s="27" customFormat="1" ht="20.100000000000001" customHeight="1" x14ac:dyDescent="0.3">
      <c r="A250" s="21">
        <f t="shared" si="3"/>
        <v>245</v>
      </c>
      <c r="B250" s="22" t="s">
        <v>5790</v>
      </c>
      <c r="C250" s="21" t="s">
        <v>6452</v>
      </c>
      <c r="D250" s="22" t="s">
        <v>6517</v>
      </c>
      <c r="E250" s="22" t="s">
        <v>6518</v>
      </c>
      <c r="F250" s="22" t="s">
        <v>28</v>
      </c>
      <c r="G250" s="22" t="s">
        <v>6551</v>
      </c>
      <c r="H250" s="32" t="s">
        <v>6552</v>
      </c>
      <c r="I250" s="22" t="s">
        <v>598</v>
      </c>
      <c r="J250" s="32" t="s">
        <v>6553</v>
      </c>
      <c r="K250" s="22" t="s">
        <v>6336</v>
      </c>
      <c r="L250" s="22" t="s">
        <v>6554</v>
      </c>
      <c r="M250" s="22" t="s">
        <v>6070</v>
      </c>
      <c r="N250" s="53">
        <v>5465</v>
      </c>
      <c r="O250" s="53">
        <v>5465</v>
      </c>
      <c r="P250" s="43" t="s">
        <v>74</v>
      </c>
      <c r="Q250" s="43">
        <v>100</v>
      </c>
      <c r="R250" s="22"/>
    </row>
    <row r="251" spans="1:18" s="27" customFormat="1" ht="20.100000000000001" customHeight="1" x14ac:dyDescent="0.3">
      <c r="A251" s="21">
        <f t="shared" si="3"/>
        <v>246</v>
      </c>
      <c r="B251" s="22" t="s">
        <v>5790</v>
      </c>
      <c r="C251" s="21" t="s">
        <v>6452</v>
      </c>
      <c r="D251" s="22" t="s">
        <v>6527</v>
      </c>
      <c r="E251" s="22" t="s">
        <v>6528</v>
      </c>
      <c r="F251" s="22" t="s">
        <v>37</v>
      </c>
      <c r="G251" s="22" t="s">
        <v>6555</v>
      </c>
      <c r="H251" s="32" t="s">
        <v>6556</v>
      </c>
      <c r="I251" s="22" t="s">
        <v>6557</v>
      </c>
      <c r="J251" s="32" t="s">
        <v>6558</v>
      </c>
      <c r="K251" s="22" t="s">
        <v>6084</v>
      </c>
      <c r="L251" s="22" t="s">
        <v>6559</v>
      </c>
      <c r="M251" s="22" t="s">
        <v>6070</v>
      </c>
      <c r="N251" s="53">
        <f>8626-151</f>
        <v>8475</v>
      </c>
      <c r="O251" s="53">
        <v>8475</v>
      </c>
      <c r="P251" s="43">
        <v>5</v>
      </c>
      <c r="Q251" s="43">
        <v>100</v>
      </c>
      <c r="R251" s="22"/>
    </row>
    <row r="252" spans="1:18" s="27" customFormat="1" ht="20.100000000000001" customHeight="1" x14ac:dyDescent="0.3">
      <c r="A252" s="21">
        <f t="shared" si="3"/>
        <v>247</v>
      </c>
      <c r="B252" s="22" t="s">
        <v>5790</v>
      </c>
      <c r="C252" s="22" t="s">
        <v>6560</v>
      </c>
      <c r="D252" s="22" t="s">
        <v>6561</v>
      </c>
      <c r="E252" s="22" t="s">
        <v>6562</v>
      </c>
      <c r="F252" s="22" t="s">
        <v>37</v>
      </c>
      <c r="G252" s="22" t="s">
        <v>5906</v>
      </c>
      <c r="H252" s="32" t="s">
        <v>6563</v>
      </c>
      <c r="I252" s="22" t="s">
        <v>6564</v>
      </c>
      <c r="J252" s="32" t="s">
        <v>6565</v>
      </c>
      <c r="K252" s="22" t="s">
        <v>3328</v>
      </c>
      <c r="L252" s="22" t="s">
        <v>1753</v>
      </c>
      <c r="M252" s="22" t="s">
        <v>858</v>
      </c>
      <c r="N252" s="53">
        <v>2059</v>
      </c>
      <c r="O252" s="53">
        <v>2059</v>
      </c>
      <c r="P252" s="43" t="s">
        <v>74</v>
      </c>
      <c r="Q252" s="43">
        <v>100</v>
      </c>
      <c r="R252" s="22"/>
    </row>
    <row r="253" spans="1:18" s="27" customFormat="1" ht="20.100000000000001" customHeight="1" x14ac:dyDescent="0.3">
      <c r="A253" s="21">
        <f t="shared" si="3"/>
        <v>248</v>
      </c>
      <c r="B253" s="22" t="s">
        <v>5790</v>
      </c>
      <c r="C253" s="22" t="s">
        <v>6560</v>
      </c>
      <c r="D253" s="22" t="s">
        <v>6561</v>
      </c>
      <c r="E253" s="22" t="s">
        <v>6562</v>
      </c>
      <c r="F253" s="22" t="s">
        <v>28</v>
      </c>
      <c r="G253" s="22" t="s">
        <v>1888</v>
      </c>
      <c r="H253" s="32" t="s">
        <v>6566</v>
      </c>
      <c r="I253" s="22" t="s">
        <v>6564</v>
      </c>
      <c r="J253" s="32" t="s">
        <v>6565</v>
      </c>
      <c r="K253" s="22" t="s">
        <v>97</v>
      </c>
      <c r="L253" s="22" t="s">
        <v>1753</v>
      </c>
      <c r="M253" s="22" t="s">
        <v>858</v>
      </c>
      <c r="N253" s="53">
        <v>207</v>
      </c>
      <c r="O253" s="53">
        <v>207</v>
      </c>
      <c r="P253" s="43" t="s">
        <v>74</v>
      </c>
      <c r="Q253" s="43">
        <v>100</v>
      </c>
      <c r="R253" s="22"/>
    </row>
    <row r="254" spans="1:18" s="27" customFormat="1" ht="20.100000000000001" customHeight="1" x14ac:dyDescent="0.3">
      <c r="A254" s="21">
        <f t="shared" si="3"/>
        <v>249</v>
      </c>
      <c r="B254" s="22" t="s">
        <v>5790</v>
      </c>
      <c r="C254" s="22" t="s">
        <v>6560</v>
      </c>
      <c r="D254" s="22" t="s">
        <v>6568</v>
      </c>
      <c r="E254" s="22" t="s">
        <v>6569</v>
      </c>
      <c r="F254" s="22" t="s">
        <v>37</v>
      </c>
      <c r="G254" s="22" t="s">
        <v>6570</v>
      </c>
      <c r="H254" s="32" t="s">
        <v>6571</v>
      </c>
      <c r="I254" s="22" t="s">
        <v>6572</v>
      </c>
      <c r="J254" s="32" t="s">
        <v>6573</v>
      </c>
      <c r="K254" s="22" t="s">
        <v>5917</v>
      </c>
      <c r="L254" s="22" t="s">
        <v>6574</v>
      </c>
      <c r="M254" s="22">
        <v>2029.12</v>
      </c>
      <c r="N254" s="53">
        <v>3924</v>
      </c>
      <c r="O254" s="53">
        <v>1350</v>
      </c>
      <c r="P254" s="43" t="s">
        <v>74</v>
      </c>
      <c r="Q254" s="43">
        <v>35</v>
      </c>
      <c r="R254" s="22"/>
    </row>
    <row r="255" spans="1:18" s="27" customFormat="1" ht="20.100000000000001" customHeight="1" x14ac:dyDescent="0.3">
      <c r="A255" s="21">
        <f t="shared" si="3"/>
        <v>250</v>
      </c>
      <c r="B255" s="22" t="s">
        <v>5790</v>
      </c>
      <c r="C255" s="22" t="s">
        <v>6560</v>
      </c>
      <c r="D255" s="22" t="s">
        <v>6568</v>
      </c>
      <c r="E255" s="22" t="s">
        <v>6569</v>
      </c>
      <c r="F255" s="22" t="s">
        <v>37</v>
      </c>
      <c r="G255" s="22" t="s">
        <v>908</v>
      </c>
      <c r="H255" s="32" t="s">
        <v>6575</v>
      </c>
      <c r="I255" s="22" t="s">
        <v>6576</v>
      </c>
      <c r="J255" s="32" t="s">
        <v>6577</v>
      </c>
      <c r="K255" s="22" t="s">
        <v>97</v>
      </c>
      <c r="L255" s="22" t="s">
        <v>1753</v>
      </c>
      <c r="M255" s="22">
        <v>2029.12</v>
      </c>
      <c r="N255" s="53">
        <v>6487</v>
      </c>
      <c r="O255" s="53">
        <v>1800</v>
      </c>
      <c r="P255" s="43">
        <v>40</v>
      </c>
      <c r="Q255" s="43">
        <v>80</v>
      </c>
      <c r="R255" s="22"/>
    </row>
    <row r="256" spans="1:18" s="27" customFormat="1" ht="20.100000000000001" customHeight="1" x14ac:dyDescent="0.3">
      <c r="A256" s="21">
        <f t="shared" ref="A256:A302" si="4">ROW()-5</f>
        <v>251</v>
      </c>
      <c r="B256" s="22" t="s">
        <v>5790</v>
      </c>
      <c r="C256" s="22" t="s">
        <v>6560</v>
      </c>
      <c r="D256" s="22" t="s">
        <v>6568</v>
      </c>
      <c r="E256" s="22" t="s">
        <v>6569</v>
      </c>
      <c r="F256" s="22" t="s">
        <v>37</v>
      </c>
      <c r="G256" s="22" t="s">
        <v>1888</v>
      </c>
      <c r="H256" s="32" t="s">
        <v>6578</v>
      </c>
      <c r="I256" s="22" t="s">
        <v>6576</v>
      </c>
      <c r="J256" s="32" t="s">
        <v>6577</v>
      </c>
      <c r="K256" s="22" t="s">
        <v>97</v>
      </c>
      <c r="L256" s="22" t="s">
        <v>1753</v>
      </c>
      <c r="M256" s="22">
        <v>2029.12</v>
      </c>
      <c r="N256" s="53">
        <f>538+1279</f>
        <v>1817</v>
      </c>
      <c r="O256" s="53">
        <v>268</v>
      </c>
      <c r="P256" s="43" t="s">
        <v>74</v>
      </c>
      <c r="Q256" s="43">
        <v>50</v>
      </c>
      <c r="R256" s="22"/>
    </row>
    <row r="257" spans="1:18" s="27" customFormat="1" ht="20.100000000000001" customHeight="1" x14ac:dyDescent="0.3">
      <c r="A257" s="21">
        <f t="shared" si="4"/>
        <v>252</v>
      </c>
      <c r="B257" s="22" t="s">
        <v>5790</v>
      </c>
      <c r="C257" s="22" t="s">
        <v>6560</v>
      </c>
      <c r="D257" s="22" t="s">
        <v>6568</v>
      </c>
      <c r="E257" s="22" t="s">
        <v>6569</v>
      </c>
      <c r="F257" s="22" t="s">
        <v>37</v>
      </c>
      <c r="G257" s="22" t="s">
        <v>5906</v>
      </c>
      <c r="H257" s="32" t="s">
        <v>6579</v>
      </c>
      <c r="I257" s="22" t="s">
        <v>6580</v>
      </c>
      <c r="J257" s="32" t="s">
        <v>6581</v>
      </c>
      <c r="K257" s="22" t="s">
        <v>97</v>
      </c>
      <c r="L257" s="22" t="s">
        <v>1753</v>
      </c>
      <c r="M257" s="22" t="s">
        <v>526</v>
      </c>
      <c r="N257" s="53">
        <v>6198</v>
      </c>
      <c r="O257" s="53">
        <v>447</v>
      </c>
      <c r="P257" s="43">
        <v>93</v>
      </c>
      <c r="Q257" s="43">
        <v>100</v>
      </c>
      <c r="R257" s="62"/>
    </row>
    <row r="258" spans="1:18" s="27" customFormat="1" ht="20.100000000000001" customHeight="1" x14ac:dyDescent="0.3">
      <c r="A258" s="21">
        <f t="shared" si="4"/>
        <v>253</v>
      </c>
      <c r="B258" s="22" t="s">
        <v>5790</v>
      </c>
      <c r="C258" s="22" t="s">
        <v>6560</v>
      </c>
      <c r="D258" s="22" t="s">
        <v>6568</v>
      </c>
      <c r="E258" s="22" t="s">
        <v>6569</v>
      </c>
      <c r="F258" s="22" t="s">
        <v>37</v>
      </c>
      <c r="G258" s="22" t="s">
        <v>1888</v>
      </c>
      <c r="H258" s="32" t="s">
        <v>6582</v>
      </c>
      <c r="I258" s="22" t="s">
        <v>6580</v>
      </c>
      <c r="J258" s="32" t="s">
        <v>6581</v>
      </c>
      <c r="K258" s="22" t="s">
        <v>97</v>
      </c>
      <c r="L258" s="22" t="s">
        <v>1753</v>
      </c>
      <c r="M258" s="22" t="s">
        <v>526</v>
      </c>
      <c r="N258" s="53">
        <v>350</v>
      </c>
      <c r="O258" s="53">
        <v>183</v>
      </c>
      <c r="P258" s="43">
        <v>48</v>
      </c>
      <c r="Q258" s="43">
        <v>100</v>
      </c>
      <c r="R258" s="62"/>
    </row>
    <row r="259" spans="1:18" s="27" customFormat="1" ht="20.100000000000001" customHeight="1" x14ac:dyDescent="0.3">
      <c r="A259" s="21">
        <f t="shared" si="4"/>
        <v>254</v>
      </c>
      <c r="B259" s="22" t="s">
        <v>5790</v>
      </c>
      <c r="C259" s="22" t="s">
        <v>6560</v>
      </c>
      <c r="D259" s="22" t="s">
        <v>6568</v>
      </c>
      <c r="E259" s="22" t="s">
        <v>6569</v>
      </c>
      <c r="F259" s="22" t="s">
        <v>37</v>
      </c>
      <c r="G259" s="22" t="s">
        <v>6567</v>
      </c>
      <c r="H259" s="32" t="s">
        <v>6583</v>
      </c>
      <c r="I259" s="22" t="s">
        <v>6580</v>
      </c>
      <c r="J259" s="32" t="s">
        <v>6581</v>
      </c>
      <c r="K259" s="22" t="s">
        <v>97</v>
      </c>
      <c r="L259" s="22" t="s">
        <v>1753</v>
      </c>
      <c r="M259" s="22" t="s">
        <v>526</v>
      </c>
      <c r="N259" s="53">
        <v>108</v>
      </c>
      <c r="O259" s="53">
        <v>108</v>
      </c>
      <c r="P259" s="43" t="s">
        <v>74</v>
      </c>
      <c r="Q259" s="43">
        <v>100</v>
      </c>
      <c r="R259" s="62"/>
    </row>
    <row r="260" spans="1:18" s="27" customFormat="1" ht="20.100000000000001" customHeight="1" x14ac:dyDescent="0.3">
      <c r="A260" s="21">
        <f t="shared" si="4"/>
        <v>255</v>
      </c>
      <c r="B260" s="22" t="s">
        <v>5790</v>
      </c>
      <c r="C260" s="22" t="s">
        <v>6560</v>
      </c>
      <c r="D260" s="22" t="s">
        <v>6568</v>
      </c>
      <c r="E260" s="22" t="s">
        <v>6569</v>
      </c>
      <c r="F260" s="22" t="s">
        <v>37</v>
      </c>
      <c r="G260" s="22" t="s">
        <v>6584</v>
      </c>
      <c r="H260" s="32" t="s">
        <v>6585</v>
      </c>
      <c r="I260" s="22" t="s">
        <v>6580</v>
      </c>
      <c r="J260" s="32" t="s">
        <v>6581</v>
      </c>
      <c r="K260" s="22" t="s">
        <v>97</v>
      </c>
      <c r="L260" s="22" t="s">
        <v>1753</v>
      </c>
      <c r="M260" s="22" t="s">
        <v>526</v>
      </c>
      <c r="N260" s="53">
        <v>402</v>
      </c>
      <c r="O260" s="53">
        <v>121</v>
      </c>
      <c r="P260" s="43">
        <v>70</v>
      </c>
      <c r="Q260" s="43">
        <v>100</v>
      </c>
      <c r="R260" s="62"/>
    </row>
    <row r="261" spans="1:18" s="27" customFormat="1" ht="20.100000000000001" customHeight="1" x14ac:dyDescent="0.3">
      <c r="A261" s="21">
        <f t="shared" si="4"/>
        <v>256</v>
      </c>
      <c r="B261" s="21" t="s">
        <v>6586</v>
      </c>
      <c r="C261" s="22" t="s">
        <v>6560</v>
      </c>
      <c r="D261" s="21" t="s">
        <v>6587</v>
      </c>
      <c r="E261" s="21" t="s">
        <v>6588</v>
      </c>
      <c r="F261" s="21" t="s">
        <v>37</v>
      </c>
      <c r="G261" s="21" t="s">
        <v>3364</v>
      </c>
      <c r="H261" s="33" t="s">
        <v>6589</v>
      </c>
      <c r="I261" s="21" t="s">
        <v>6590</v>
      </c>
      <c r="J261" s="33" t="s">
        <v>4166</v>
      </c>
      <c r="K261" s="22" t="s">
        <v>97</v>
      </c>
      <c r="L261" s="21" t="s">
        <v>6591</v>
      </c>
      <c r="M261" s="21" t="s">
        <v>1773</v>
      </c>
      <c r="N261" s="51">
        <v>1397</v>
      </c>
      <c r="O261" s="51">
        <v>100</v>
      </c>
      <c r="P261" s="44">
        <v>93</v>
      </c>
      <c r="Q261" s="44">
        <v>100</v>
      </c>
      <c r="R261" s="21"/>
    </row>
    <row r="262" spans="1:18" s="27" customFormat="1" ht="20.100000000000001" customHeight="1" x14ac:dyDescent="0.3">
      <c r="A262" s="21">
        <f t="shared" si="4"/>
        <v>257</v>
      </c>
      <c r="B262" s="21" t="s">
        <v>6592</v>
      </c>
      <c r="C262" s="22" t="s">
        <v>6560</v>
      </c>
      <c r="D262" s="22" t="s">
        <v>6593</v>
      </c>
      <c r="E262" s="22" t="s">
        <v>6588</v>
      </c>
      <c r="F262" s="22" t="s">
        <v>196</v>
      </c>
      <c r="G262" s="22" t="s">
        <v>4404</v>
      </c>
      <c r="H262" s="32" t="s">
        <v>6594</v>
      </c>
      <c r="I262" s="21" t="s">
        <v>6595</v>
      </c>
      <c r="J262" s="32" t="s">
        <v>6596</v>
      </c>
      <c r="K262" s="22" t="s">
        <v>97</v>
      </c>
      <c r="L262" s="22" t="s">
        <v>3848</v>
      </c>
      <c r="M262" s="22" t="s">
        <v>858</v>
      </c>
      <c r="N262" s="53">
        <v>1319</v>
      </c>
      <c r="O262" s="53">
        <v>404</v>
      </c>
      <c r="P262" s="43">
        <v>69</v>
      </c>
      <c r="Q262" s="43">
        <v>100</v>
      </c>
      <c r="R262" s="22"/>
    </row>
    <row r="263" spans="1:18" s="27" customFormat="1" ht="20.100000000000001" customHeight="1" x14ac:dyDescent="0.3">
      <c r="A263" s="21">
        <f t="shared" si="4"/>
        <v>258</v>
      </c>
      <c r="B263" s="21" t="s">
        <v>5790</v>
      </c>
      <c r="C263" s="21" t="s">
        <v>6560</v>
      </c>
      <c r="D263" s="21" t="s">
        <v>6597</v>
      </c>
      <c r="E263" s="21" t="s">
        <v>6598</v>
      </c>
      <c r="F263" s="21" t="s">
        <v>28</v>
      </c>
      <c r="G263" s="21" t="s">
        <v>4534</v>
      </c>
      <c r="H263" s="33" t="s">
        <v>6599</v>
      </c>
      <c r="I263" s="21" t="s">
        <v>6600</v>
      </c>
      <c r="J263" s="33" t="s">
        <v>6601</v>
      </c>
      <c r="K263" s="25" t="s">
        <v>6336</v>
      </c>
      <c r="L263" s="21" t="s">
        <v>137</v>
      </c>
      <c r="M263" s="21" t="s">
        <v>1577</v>
      </c>
      <c r="N263" s="51">
        <v>3679</v>
      </c>
      <c r="O263" s="51">
        <v>1300</v>
      </c>
      <c r="P263" s="43" t="s">
        <v>74</v>
      </c>
      <c r="Q263" s="44">
        <v>30</v>
      </c>
      <c r="R263" s="21"/>
    </row>
    <row r="264" spans="1:18" s="27" customFormat="1" ht="20.100000000000001" customHeight="1" x14ac:dyDescent="0.3">
      <c r="A264" s="21">
        <f t="shared" si="4"/>
        <v>259</v>
      </c>
      <c r="B264" s="21" t="s">
        <v>5790</v>
      </c>
      <c r="C264" s="21" t="s">
        <v>6560</v>
      </c>
      <c r="D264" s="21" t="s">
        <v>6597</v>
      </c>
      <c r="E264" s="21" t="s">
        <v>6598</v>
      </c>
      <c r="F264" s="22" t="s">
        <v>28</v>
      </c>
      <c r="G264" s="22" t="s">
        <v>5896</v>
      </c>
      <c r="H264" s="32" t="s">
        <v>6602</v>
      </c>
      <c r="I264" s="21" t="s">
        <v>6603</v>
      </c>
      <c r="J264" s="32" t="s">
        <v>6604</v>
      </c>
      <c r="K264" s="25" t="s">
        <v>6336</v>
      </c>
      <c r="L264" s="21" t="s">
        <v>137</v>
      </c>
      <c r="M264" s="21" t="s">
        <v>1577</v>
      </c>
      <c r="N264" s="53">
        <v>3362</v>
      </c>
      <c r="O264" s="53">
        <v>900</v>
      </c>
      <c r="P264" s="43" t="s">
        <v>74</v>
      </c>
      <c r="Q264" s="43">
        <v>25</v>
      </c>
      <c r="R264" s="22"/>
    </row>
    <row r="265" spans="1:18" s="27" customFormat="1" ht="20.100000000000001" customHeight="1" x14ac:dyDescent="0.3">
      <c r="A265" s="21">
        <f t="shared" si="4"/>
        <v>260</v>
      </c>
      <c r="B265" s="21" t="s">
        <v>5790</v>
      </c>
      <c r="C265" s="21" t="s">
        <v>6560</v>
      </c>
      <c r="D265" s="21" t="s">
        <v>6597</v>
      </c>
      <c r="E265" s="21" t="s">
        <v>6598</v>
      </c>
      <c r="F265" s="22" t="s">
        <v>37</v>
      </c>
      <c r="G265" s="21" t="s">
        <v>4534</v>
      </c>
      <c r="H265" s="32" t="s">
        <v>6605</v>
      </c>
      <c r="I265" s="22" t="s">
        <v>6606</v>
      </c>
      <c r="J265" s="32" t="s">
        <v>6607</v>
      </c>
      <c r="K265" s="25" t="s">
        <v>6336</v>
      </c>
      <c r="L265" s="22" t="s">
        <v>3538</v>
      </c>
      <c r="M265" s="22" t="s">
        <v>772</v>
      </c>
      <c r="N265" s="53">
        <v>5586</v>
      </c>
      <c r="O265" s="53">
        <v>1346</v>
      </c>
      <c r="P265" s="43">
        <v>60</v>
      </c>
      <c r="Q265" s="43">
        <v>100</v>
      </c>
      <c r="R265" s="41"/>
    </row>
    <row r="266" spans="1:18" s="27" customFormat="1" ht="20.100000000000001" customHeight="1" x14ac:dyDescent="0.3">
      <c r="A266" s="21">
        <f t="shared" si="4"/>
        <v>261</v>
      </c>
      <c r="B266" s="21" t="s">
        <v>5790</v>
      </c>
      <c r="C266" s="21" t="s">
        <v>6560</v>
      </c>
      <c r="D266" s="21" t="s">
        <v>6597</v>
      </c>
      <c r="E266" s="21" t="s">
        <v>6598</v>
      </c>
      <c r="F266" s="22" t="s">
        <v>37</v>
      </c>
      <c r="G266" s="22" t="s">
        <v>5896</v>
      </c>
      <c r="H266" s="32" t="s">
        <v>6608</v>
      </c>
      <c r="I266" s="22" t="s">
        <v>6609</v>
      </c>
      <c r="J266" s="32" t="s">
        <v>6610</v>
      </c>
      <c r="K266" s="25" t="s">
        <v>6336</v>
      </c>
      <c r="L266" s="22" t="s">
        <v>3500</v>
      </c>
      <c r="M266" s="22" t="s">
        <v>638</v>
      </c>
      <c r="N266" s="53">
        <v>992</v>
      </c>
      <c r="O266" s="53">
        <v>463</v>
      </c>
      <c r="P266" s="43">
        <v>60</v>
      </c>
      <c r="Q266" s="43">
        <v>100</v>
      </c>
      <c r="R266" s="41"/>
    </row>
    <row r="267" spans="1:18" s="27" customFormat="1" ht="20.100000000000001" customHeight="1" x14ac:dyDescent="0.3">
      <c r="A267" s="21">
        <f t="shared" si="4"/>
        <v>262</v>
      </c>
      <c r="B267" s="21" t="s">
        <v>5790</v>
      </c>
      <c r="C267" s="21" t="s">
        <v>6560</v>
      </c>
      <c r="D267" s="21" t="s">
        <v>6597</v>
      </c>
      <c r="E267" s="21" t="s">
        <v>6598</v>
      </c>
      <c r="F267" s="22" t="s">
        <v>37</v>
      </c>
      <c r="G267" s="22" t="s">
        <v>5896</v>
      </c>
      <c r="H267" s="32" t="s">
        <v>6611</v>
      </c>
      <c r="I267" s="22" t="s">
        <v>6612</v>
      </c>
      <c r="J267" s="31" t="s">
        <v>6613</v>
      </c>
      <c r="K267" s="25" t="s">
        <v>6336</v>
      </c>
      <c r="L267" s="22" t="s">
        <v>3500</v>
      </c>
      <c r="M267" s="22" t="s">
        <v>6614</v>
      </c>
      <c r="N267" s="53">
        <v>3386</v>
      </c>
      <c r="O267" s="53">
        <v>1050</v>
      </c>
      <c r="P267" s="43">
        <v>40</v>
      </c>
      <c r="Q267" s="43">
        <v>80</v>
      </c>
      <c r="R267" s="41"/>
    </row>
    <row r="268" spans="1:18" s="27" customFormat="1" ht="20.100000000000001" customHeight="1" x14ac:dyDescent="0.3">
      <c r="A268" s="21">
        <f t="shared" si="4"/>
        <v>263</v>
      </c>
      <c r="B268" s="21" t="s">
        <v>5790</v>
      </c>
      <c r="C268" s="21" t="s">
        <v>6560</v>
      </c>
      <c r="D268" s="21" t="s">
        <v>6615</v>
      </c>
      <c r="E268" s="21" t="s">
        <v>6616</v>
      </c>
      <c r="F268" s="22" t="s">
        <v>37</v>
      </c>
      <c r="G268" s="22" t="s">
        <v>5896</v>
      </c>
      <c r="H268" s="32" t="s">
        <v>6617</v>
      </c>
      <c r="I268" s="22" t="s">
        <v>6618</v>
      </c>
      <c r="J268" s="32" t="s">
        <v>6619</v>
      </c>
      <c r="K268" s="25" t="s">
        <v>6336</v>
      </c>
      <c r="L268" s="22" t="s">
        <v>3538</v>
      </c>
      <c r="M268" s="22" t="s">
        <v>772</v>
      </c>
      <c r="N268" s="53">
        <v>3247</v>
      </c>
      <c r="O268" s="53">
        <v>714</v>
      </c>
      <c r="P268" s="43">
        <v>45</v>
      </c>
      <c r="Q268" s="43">
        <v>80</v>
      </c>
      <c r="R268" s="41"/>
    </row>
    <row r="269" spans="1:18" s="27" customFormat="1" ht="30" customHeight="1" x14ac:dyDescent="0.3">
      <c r="A269" s="21">
        <f t="shared" si="4"/>
        <v>264</v>
      </c>
      <c r="B269" s="21" t="s">
        <v>6620</v>
      </c>
      <c r="C269" s="21" t="s">
        <v>6621</v>
      </c>
      <c r="D269" s="21" t="s">
        <v>6622</v>
      </c>
      <c r="E269" s="21" t="s">
        <v>6623</v>
      </c>
      <c r="F269" s="21" t="s">
        <v>28</v>
      </c>
      <c r="G269" s="21" t="s">
        <v>908</v>
      </c>
      <c r="H269" s="38" t="s">
        <v>6624</v>
      </c>
      <c r="I269" s="38" t="s">
        <v>6625</v>
      </c>
      <c r="J269" s="63" t="s">
        <v>74</v>
      </c>
      <c r="K269" s="25" t="s">
        <v>6069</v>
      </c>
      <c r="L269" s="25">
        <v>2026.4</v>
      </c>
      <c r="M269" s="25">
        <v>2026.6</v>
      </c>
      <c r="N269" s="51">
        <v>162</v>
      </c>
      <c r="O269" s="51">
        <v>162</v>
      </c>
      <c r="P269" s="26" t="s">
        <v>74</v>
      </c>
      <c r="Q269" s="26" t="s">
        <v>74</v>
      </c>
      <c r="R269" s="21"/>
    </row>
    <row r="270" spans="1:18" s="27" customFormat="1" ht="30" customHeight="1" x14ac:dyDescent="0.3">
      <c r="A270" s="21">
        <f t="shared" si="4"/>
        <v>265</v>
      </c>
      <c r="B270" s="21" t="s">
        <v>6620</v>
      </c>
      <c r="C270" s="21" t="s">
        <v>6621</v>
      </c>
      <c r="D270" s="22" t="s">
        <v>6622</v>
      </c>
      <c r="E270" s="21" t="s">
        <v>6623</v>
      </c>
      <c r="F270" s="22" t="s">
        <v>28</v>
      </c>
      <c r="G270" s="22" t="s">
        <v>908</v>
      </c>
      <c r="H270" s="40" t="s">
        <v>6626</v>
      </c>
      <c r="I270" s="38" t="s">
        <v>6627</v>
      </c>
      <c r="J270" s="63" t="s">
        <v>74</v>
      </c>
      <c r="K270" s="25" t="s">
        <v>6574</v>
      </c>
      <c r="L270" s="25">
        <v>2026.3</v>
      </c>
      <c r="M270" s="25">
        <v>2026.1</v>
      </c>
      <c r="N270" s="53">
        <v>286</v>
      </c>
      <c r="O270" s="53">
        <v>286</v>
      </c>
      <c r="P270" s="26" t="s">
        <v>74</v>
      </c>
      <c r="Q270" s="26" t="s">
        <v>74</v>
      </c>
      <c r="R270" s="22"/>
    </row>
    <row r="271" spans="1:18" s="29" customFormat="1" ht="30" customHeight="1" x14ac:dyDescent="0.3">
      <c r="A271" s="21">
        <f t="shared" si="4"/>
        <v>266</v>
      </c>
      <c r="B271" s="22" t="s">
        <v>6628</v>
      </c>
      <c r="C271" s="22" t="s">
        <v>6629</v>
      </c>
      <c r="D271" s="22" t="s">
        <v>6630</v>
      </c>
      <c r="E271" s="22" t="s">
        <v>6631</v>
      </c>
      <c r="F271" s="22" t="s">
        <v>28</v>
      </c>
      <c r="G271" s="22" t="s">
        <v>6632</v>
      </c>
      <c r="H271" s="40" t="s">
        <v>6633</v>
      </c>
      <c r="I271" s="40" t="s">
        <v>6634</v>
      </c>
      <c r="J271" s="64" t="s">
        <v>6635</v>
      </c>
      <c r="K271" s="22" t="s">
        <v>90</v>
      </c>
      <c r="L271" s="22" t="s">
        <v>6636</v>
      </c>
      <c r="M271" s="22" t="s">
        <v>6637</v>
      </c>
      <c r="N271" s="53" t="s">
        <v>6638</v>
      </c>
      <c r="O271" s="53">
        <v>5400</v>
      </c>
      <c r="P271" s="28">
        <v>0</v>
      </c>
      <c r="Q271" s="28" t="s">
        <v>6639</v>
      </c>
      <c r="R271" s="35" t="s">
        <v>6640</v>
      </c>
    </row>
    <row r="272" spans="1:18" s="27" customFormat="1" ht="30" customHeight="1" x14ac:dyDescent="0.3">
      <c r="A272" s="21">
        <f t="shared" si="4"/>
        <v>267</v>
      </c>
      <c r="B272" s="21" t="s">
        <v>6628</v>
      </c>
      <c r="C272" s="22" t="s">
        <v>6641</v>
      </c>
      <c r="D272" s="22" t="s">
        <v>6642</v>
      </c>
      <c r="E272" s="22" t="s">
        <v>6643</v>
      </c>
      <c r="F272" s="22" t="s">
        <v>28</v>
      </c>
      <c r="G272" s="22" t="s">
        <v>1047</v>
      </c>
      <c r="H272" s="40" t="s">
        <v>6644</v>
      </c>
      <c r="I272" s="38" t="s">
        <v>6645</v>
      </c>
      <c r="J272" s="64" t="s">
        <v>6646</v>
      </c>
      <c r="K272" s="31" t="s">
        <v>264</v>
      </c>
      <c r="L272" s="22" t="s">
        <v>1703</v>
      </c>
      <c r="M272" s="22" t="s">
        <v>6647</v>
      </c>
      <c r="N272" s="53">
        <v>6856</v>
      </c>
      <c r="O272" s="53">
        <v>5713</v>
      </c>
      <c r="P272" s="65">
        <v>0</v>
      </c>
      <c r="Q272" s="28">
        <v>83</v>
      </c>
      <c r="R272" s="22"/>
    </row>
    <row r="273" spans="1:18" s="27" customFormat="1" ht="30" customHeight="1" x14ac:dyDescent="0.3">
      <c r="A273" s="21">
        <f t="shared" si="4"/>
        <v>268</v>
      </c>
      <c r="B273" s="21" t="s">
        <v>6628</v>
      </c>
      <c r="C273" s="22" t="s">
        <v>6648</v>
      </c>
      <c r="D273" s="22" t="s">
        <v>6649</v>
      </c>
      <c r="E273" s="22" t="s">
        <v>6650</v>
      </c>
      <c r="F273" s="22" t="s">
        <v>28</v>
      </c>
      <c r="G273" s="22" t="s">
        <v>38</v>
      </c>
      <c r="H273" s="40" t="s">
        <v>6651</v>
      </c>
      <c r="I273" s="40" t="s">
        <v>6652</v>
      </c>
      <c r="J273" s="40" t="s">
        <v>6653</v>
      </c>
      <c r="K273" s="22" t="s">
        <v>326</v>
      </c>
      <c r="L273" s="22">
        <v>2026.8</v>
      </c>
      <c r="M273" s="22">
        <v>2026.11</v>
      </c>
      <c r="N273" s="53">
        <v>300</v>
      </c>
      <c r="O273" s="53">
        <v>300</v>
      </c>
      <c r="P273" s="28">
        <v>0</v>
      </c>
      <c r="Q273" s="28">
        <v>100</v>
      </c>
      <c r="R273" s="22"/>
    </row>
    <row r="274" spans="1:18" s="27" customFormat="1" ht="30" customHeight="1" x14ac:dyDescent="0.3">
      <c r="A274" s="21">
        <f t="shared" si="4"/>
        <v>269</v>
      </c>
      <c r="B274" s="21" t="s">
        <v>6628</v>
      </c>
      <c r="C274" s="22" t="s">
        <v>6648</v>
      </c>
      <c r="D274" s="22" t="s">
        <v>6649</v>
      </c>
      <c r="E274" s="22" t="s">
        <v>6650</v>
      </c>
      <c r="F274" s="22" t="s">
        <v>28</v>
      </c>
      <c r="G274" s="22" t="s">
        <v>347</v>
      </c>
      <c r="H274" s="40" t="s">
        <v>6654</v>
      </c>
      <c r="I274" s="40" t="s">
        <v>6655</v>
      </c>
      <c r="J274" s="40" t="s">
        <v>6656</v>
      </c>
      <c r="K274" s="22" t="s">
        <v>352</v>
      </c>
      <c r="L274" s="22">
        <v>2026.6</v>
      </c>
      <c r="M274" s="22">
        <v>2026.12</v>
      </c>
      <c r="N274" s="53">
        <v>5000</v>
      </c>
      <c r="O274" s="53">
        <v>1000</v>
      </c>
      <c r="P274" s="28">
        <v>0</v>
      </c>
      <c r="Q274" s="28">
        <v>20</v>
      </c>
      <c r="R274" s="22"/>
    </row>
    <row r="275" spans="1:18" s="27" customFormat="1" ht="30" customHeight="1" x14ac:dyDescent="0.3">
      <c r="A275" s="21">
        <f t="shared" si="4"/>
        <v>270</v>
      </c>
      <c r="B275" s="21" t="s">
        <v>6628</v>
      </c>
      <c r="C275" s="22" t="s">
        <v>6657</v>
      </c>
      <c r="D275" s="22" t="s">
        <v>6658</v>
      </c>
      <c r="E275" s="22" t="s">
        <v>6659</v>
      </c>
      <c r="F275" s="22" t="s">
        <v>28</v>
      </c>
      <c r="G275" s="22" t="s">
        <v>1047</v>
      </c>
      <c r="H275" s="40" t="s">
        <v>6660</v>
      </c>
      <c r="I275" s="38" t="s">
        <v>6661</v>
      </c>
      <c r="J275" s="64" t="s">
        <v>6662</v>
      </c>
      <c r="K275" s="31" t="s">
        <v>1217</v>
      </c>
      <c r="L275" s="22">
        <v>2026.3</v>
      </c>
      <c r="M275" s="22">
        <v>2026.6</v>
      </c>
      <c r="N275" s="53">
        <v>510</v>
      </c>
      <c r="O275" s="135">
        <v>510</v>
      </c>
      <c r="P275" s="66">
        <v>0</v>
      </c>
      <c r="Q275" s="28">
        <v>100</v>
      </c>
      <c r="R275" s="22"/>
    </row>
    <row r="276" spans="1:18" s="27" customFormat="1" ht="30" customHeight="1" x14ac:dyDescent="0.3">
      <c r="A276" s="21">
        <f t="shared" si="4"/>
        <v>271</v>
      </c>
      <c r="B276" s="21" t="s">
        <v>6628</v>
      </c>
      <c r="C276" s="22" t="s">
        <v>6657</v>
      </c>
      <c r="D276" s="22" t="s">
        <v>6658</v>
      </c>
      <c r="E276" s="22" t="s">
        <v>6659</v>
      </c>
      <c r="F276" s="22" t="s">
        <v>28</v>
      </c>
      <c r="G276" s="22" t="s">
        <v>1047</v>
      </c>
      <c r="H276" s="40" t="s">
        <v>6663</v>
      </c>
      <c r="I276" s="38" t="s">
        <v>6661</v>
      </c>
      <c r="J276" s="40" t="s">
        <v>6664</v>
      </c>
      <c r="K276" s="31" t="s">
        <v>344</v>
      </c>
      <c r="L276" s="22">
        <v>2026.3</v>
      </c>
      <c r="M276" s="22">
        <v>2026.6</v>
      </c>
      <c r="N276" s="53">
        <v>1380</v>
      </c>
      <c r="O276" s="53">
        <v>1380</v>
      </c>
      <c r="P276" s="66">
        <v>0</v>
      </c>
      <c r="Q276" s="28">
        <v>100</v>
      </c>
      <c r="R276" s="22"/>
    </row>
    <row r="277" spans="1:18" s="27" customFormat="1" ht="30" customHeight="1" x14ac:dyDescent="0.3">
      <c r="A277" s="21">
        <f t="shared" si="4"/>
        <v>272</v>
      </c>
      <c r="B277" s="21" t="s">
        <v>6628</v>
      </c>
      <c r="C277" s="22" t="s">
        <v>6657</v>
      </c>
      <c r="D277" s="22" t="s">
        <v>6665</v>
      </c>
      <c r="E277" s="22" t="s">
        <v>6666</v>
      </c>
      <c r="F277" s="22" t="s">
        <v>28</v>
      </c>
      <c r="G277" s="22" t="s">
        <v>1047</v>
      </c>
      <c r="H277" s="40" t="s">
        <v>6667</v>
      </c>
      <c r="I277" s="38" t="s">
        <v>6661</v>
      </c>
      <c r="J277" s="40" t="s">
        <v>6668</v>
      </c>
      <c r="K277" s="31" t="s">
        <v>1217</v>
      </c>
      <c r="L277" s="22">
        <v>2026.3</v>
      </c>
      <c r="M277" s="22">
        <v>2026.9</v>
      </c>
      <c r="N277" s="53">
        <v>150</v>
      </c>
      <c r="O277" s="53">
        <v>150</v>
      </c>
      <c r="P277" s="66">
        <v>0</v>
      </c>
      <c r="Q277" s="28">
        <v>100</v>
      </c>
      <c r="R277" s="22"/>
    </row>
    <row r="278" spans="1:18" s="27" customFormat="1" ht="30" customHeight="1" x14ac:dyDescent="0.3">
      <c r="A278" s="21">
        <f t="shared" si="4"/>
        <v>273</v>
      </c>
      <c r="B278" s="21" t="s">
        <v>6628</v>
      </c>
      <c r="C278" s="68" t="s">
        <v>6669</v>
      </c>
      <c r="D278" s="21" t="s">
        <v>6670</v>
      </c>
      <c r="E278" s="21" t="s">
        <v>6671</v>
      </c>
      <c r="F278" s="21" t="s">
        <v>28</v>
      </c>
      <c r="G278" s="21" t="s">
        <v>1047</v>
      </c>
      <c r="H278" s="69" t="s">
        <v>6672</v>
      </c>
      <c r="I278" s="38" t="s">
        <v>4216</v>
      </c>
      <c r="J278" s="63" t="s">
        <v>6673</v>
      </c>
      <c r="K278" s="25" t="s">
        <v>1217</v>
      </c>
      <c r="L278" s="21">
        <v>2026.2</v>
      </c>
      <c r="M278" s="21">
        <v>2027.12</v>
      </c>
      <c r="N278" s="51">
        <v>5400</v>
      </c>
      <c r="O278" s="51">
        <v>3507</v>
      </c>
      <c r="P278" s="28">
        <v>0</v>
      </c>
      <c r="Q278" s="34">
        <v>65.8</v>
      </c>
      <c r="R278" s="21" t="s">
        <v>6674</v>
      </c>
    </row>
    <row r="279" spans="1:18" s="27" customFormat="1" ht="30" customHeight="1" x14ac:dyDescent="0.3">
      <c r="A279" s="21">
        <f t="shared" si="4"/>
        <v>274</v>
      </c>
      <c r="B279" s="21" t="s">
        <v>6628</v>
      </c>
      <c r="C279" s="21" t="s">
        <v>6675</v>
      </c>
      <c r="D279" s="21" t="s">
        <v>6676</v>
      </c>
      <c r="E279" s="21" t="s">
        <v>6677</v>
      </c>
      <c r="F279" s="21" t="s">
        <v>37</v>
      </c>
      <c r="G279" s="21" t="s">
        <v>1047</v>
      </c>
      <c r="H279" s="38" t="s">
        <v>6678</v>
      </c>
      <c r="I279" s="38" t="s">
        <v>6679</v>
      </c>
      <c r="J279" s="63" t="s">
        <v>6680</v>
      </c>
      <c r="K279" s="25" t="s">
        <v>1355</v>
      </c>
      <c r="L279" s="21">
        <v>2021.12</v>
      </c>
      <c r="M279" s="21">
        <v>2027.3</v>
      </c>
      <c r="N279" s="51">
        <v>85050</v>
      </c>
      <c r="O279" s="51">
        <v>15559</v>
      </c>
      <c r="P279" s="34">
        <v>51.924999999999997</v>
      </c>
      <c r="Q279" s="34">
        <v>69.599999999999994</v>
      </c>
      <c r="R279" s="21"/>
    </row>
    <row r="280" spans="1:18" s="27" customFormat="1" ht="30" customHeight="1" x14ac:dyDescent="0.3">
      <c r="A280" s="21">
        <f t="shared" si="4"/>
        <v>275</v>
      </c>
      <c r="B280" s="21" t="s">
        <v>6628</v>
      </c>
      <c r="C280" s="35" t="s">
        <v>6675</v>
      </c>
      <c r="D280" s="35" t="s">
        <v>6681</v>
      </c>
      <c r="E280" s="35" t="s">
        <v>6682</v>
      </c>
      <c r="F280" s="35" t="s">
        <v>37</v>
      </c>
      <c r="G280" s="35" t="s">
        <v>1047</v>
      </c>
      <c r="H280" s="67" t="s">
        <v>6683</v>
      </c>
      <c r="I280" s="67" t="s">
        <v>6684</v>
      </c>
      <c r="J280" s="67" t="s">
        <v>6685</v>
      </c>
      <c r="K280" s="35" t="s">
        <v>3897</v>
      </c>
      <c r="L280" s="35">
        <v>2023.11</v>
      </c>
      <c r="M280" s="35">
        <v>2026.11</v>
      </c>
      <c r="N280" s="136">
        <v>10338</v>
      </c>
      <c r="O280" s="136">
        <v>3460</v>
      </c>
      <c r="P280" s="70">
        <v>67</v>
      </c>
      <c r="Q280" s="70">
        <v>33</v>
      </c>
      <c r="R280" s="35"/>
    </row>
    <row r="281" spans="1:18" s="27" customFormat="1" ht="30" customHeight="1" x14ac:dyDescent="0.3">
      <c r="A281" s="21">
        <f t="shared" si="4"/>
        <v>276</v>
      </c>
      <c r="B281" s="21" t="s">
        <v>6628</v>
      </c>
      <c r="C281" s="21" t="s">
        <v>6675</v>
      </c>
      <c r="D281" s="21" t="s">
        <v>6686</v>
      </c>
      <c r="E281" s="21" t="s">
        <v>6687</v>
      </c>
      <c r="F281" s="21" t="s">
        <v>37</v>
      </c>
      <c r="G281" s="21" t="s">
        <v>6688</v>
      </c>
      <c r="H281" s="38" t="s">
        <v>6689</v>
      </c>
      <c r="I281" s="38" t="s">
        <v>6690</v>
      </c>
      <c r="J281" s="63" t="s">
        <v>6691</v>
      </c>
      <c r="K281" s="25" t="s">
        <v>3908</v>
      </c>
      <c r="L281" s="21">
        <v>2026.4</v>
      </c>
      <c r="M281" s="21">
        <v>2026.1</v>
      </c>
      <c r="N281" s="51">
        <f>6702+930</f>
        <v>7632</v>
      </c>
      <c r="O281" s="51">
        <f>600+702</f>
        <v>1302</v>
      </c>
      <c r="P281" s="26">
        <v>13.9</v>
      </c>
      <c r="Q281" s="26">
        <v>100</v>
      </c>
      <c r="R281" s="22"/>
    </row>
    <row r="282" spans="1:18" s="27" customFormat="1" ht="30" customHeight="1" x14ac:dyDescent="0.3">
      <c r="A282" s="21">
        <f t="shared" si="4"/>
        <v>277</v>
      </c>
      <c r="B282" s="21" t="s">
        <v>6628</v>
      </c>
      <c r="C282" s="21" t="s">
        <v>6692</v>
      </c>
      <c r="D282" s="21" t="s">
        <v>6693</v>
      </c>
      <c r="E282" s="21" t="s">
        <v>6694</v>
      </c>
      <c r="F282" s="21" t="s">
        <v>28</v>
      </c>
      <c r="G282" s="21" t="s">
        <v>681</v>
      </c>
      <c r="H282" s="38" t="s">
        <v>6695</v>
      </c>
      <c r="I282" s="38" t="s">
        <v>6696</v>
      </c>
      <c r="J282" s="63" t="s">
        <v>6697</v>
      </c>
      <c r="K282" s="25" t="s">
        <v>90</v>
      </c>
      <c r="L282" s="21"/>
      <c r="M282" s="21"/>
      <c r="N282" s="51">
        <v>400</v>
      </c>
      <c r="O282" s="51">
        <v>400</v>
      </c>
      <c r="P282" s="26"/>
      <c r="Q282" s="26">
        <v>100</v>
      </c>
      <c r="R282" s="21"/>
    </row>
    <row r="283" spans="1:18" s="27" customFormat="1" ht="30" customHeight="1" x14ac:dyDescent="0.3">
      <c r="A283" s="21">
        <f t="shared" si="4"/>
        <v>278</v>
      </c>
      <c r="B283" s="21" t="s">
        <v>6628</v>
      </c>
      <c r="C283" s="21" t="s">
        <v>6692</v>
      </c>
      <c r="D283" s="22" t="s">
        <v>6698</v>
      </c>
      <c r="E283" s="22" t="s">
        <v>6699</v>
      </c>
      <c r="F283" s="22" t="s">
        <v>28</v>
      </c>
      <c r="G283" s="22" t="s">
        <v>981</v>
      </c>
      <c r="H283" s="40" t="s">
        <v>6700</v>
      </c>
      <c r="I283" s="38" t="s">
        <v>6701</v>
      </c>
      <c r="J283" s="64" t="s">
        <v>6702</v>
      </c>
      <c r="K283" s="31" t="s">
        <v>277</v>
      </c>
      <c r="L283" s="22">
        <v>2026.5</v>
      </c>
      <c r="M283" s="22">
        <v>2026.11</v>
      </c>
      <c r="N283" s="53">
        <v>150</v>
      </c>
      <c r="O283" s="53">
        <v>150</v>
      </c>
      <c r="P283" s="28"/>
      <c r="Q283" s="28">
        <v>100</v>
      </c>
      <c r="R283" s="22"/>
    </row>
    <row r="284" spans="1:18" s="27" customFormat="1" ht="30" customHeight="1" x14ac:dyDescent="0.3">
      <c r="A284" s="21">
        <f t="shared" si="4"/>
        <v>279</v>
      </c>
      <c r="B284" s="21" t="s">
        <v>6628</v>
      </c>
      <c r="C284" s="21" t="s">
        <v>6692</v>
      </c>
      <c r="D284" s="22" t="s">
        <v>6703</v>
      </c>
      <c r="E284" s="22" t="s">
        <v>6704</v>
      </c>
      <c r="F284" s="22" t="s">
        <v>28</v>
      </c>
      <c r="G284" s="22" t="s">
        <v>681</v>
      </c>
      <c r="H284" s="40" t="s">
        <v>6705</v>
      </c>
      <c r="I284" s="40" t="s">
        <v>6706</v>
      </c>
      <c r="J284" s="67" t="s">
        <v>6707</v>
      </c>
      <c r="K284" s="22" t="s">
        <v>42</v>
      </c>
      <c r="L284" s="22"/>
      <c r="M284" s="22"/>
      <c r="N284" s="53">
        <v>480</v>
      </c>
      <c r="O284" s="53">
        <v>480</v>
      </c>
      <c r="P284" s="28"/>
      <c r="Q284" s="28">
        <v>100</v>
      </c>
      <c r="R284" s="22"/>
    </row>
    <row r="285" spans="1:18" s="27" customFormat="1" ht="30" customHeight="1" x14ac:dyDescent="0.3">
      <c r="A285" s="21">
        <f t="shared" si="4"/>
        <v>280</v>
      </c>
      <c r="B285" s="21" t="s">
        <v>6628</v>
      </c>
      <c r="C285" s="22" t="s">
        <v>6708</v>
      </c>
      <c r="D285" s="22" t="s">
        <v>6709</v>
      </c>
      <c r="E285" s="22" t="s">
        <v>6710</v>
      </c>
      <c r="F285" s="22" t="s">
        <v>28</v>
      </c>
      <c r="G285" s="22" t="s">
        <v>1047</v>
      </c>
      <c r="H285" s="40" t="s">
        <v>6711</v>
      </c>
      <c r="I285" s="40" t="s">
        <v>6712</v>
      </c>
      <c r="J285" s="40" t="s">
        <v>6713</v>
      </c>
      <c r="K285" s="22" t="s">
        <v>6714</v>
      </c>
      <c r="L285" s="22">
        <v>2026.7</v>
      </c>
      <c r="M285" s="22">
        <v>2026.12</v>
      </c>
      <c r="N285" s="53">
        <v>2000</v>
      </c>
      <c r="O285" s="53">
        <v>2000</v>
      </c>
      <c r="P285" s="28">
        <v>0</v>
      </c>
      <c r="Q285" s="28">
        <v>100</v>
      </c>
      <c r="R285" s="22"/>
    </row>
    <row r="286" spans="1:18" s="27" customFormat="1" ht="30" customHeight="1" x14ac:dyDescent="0.3">
      <c r="A286" s="21">
        <f t="shared" si="4"/>
        <v>281</v>
      </c>
      <c r="B286" s="21" t="s">
        <v>6628</v>
      </c>
      <c r="C286" s="22" t="s">
        <v>6708</v>
      </c>
      <c r="D286" s="22" t="s">
        <v>6709</v>
      </c>
      <c r="E286" s="22" t="s">
        <v>6710</v>
      </c>
      <c r="F286" s="22" t="s">
        <v>28</v>
      </c>
      <c r="G286" s="22" t="s">
        <v>1047</v>
      </c>
      <c r="H286" s="40" t="s">
        <v>6715</v>
      </c>
      <c r="I286" s="40" t="s">
        <v>6716</v>
      </c>
      <c r="J286" s="40" t="s">
        <v>7026</v>
      </c>
      <c r="K286" s="22" t="s">
        <v>6717</v>
      </c>
      <c r="L286" s="22">
        <v>2026.9</v>
      </c>
      <c r="M286" s="22">
        <v>2027.8</v>
      </c>
      <c r="N286" s="53">
        <v>5500</v>
      </c>
      <c r="O286" s="53">
        <v>1000</v>
      </c>
      <c r="P286" s="28">
        <v>0</v>
      </c>
      <c r="Q286" s="28">
        <v>30</v>
      </c>
      <c r="R286" s="22"/>
    </row>
    <row r="287" spans="1:18" s="27" customFormat="1" ht="30" customHeight="1" x14ac:dyDescent="0.3">
      <c r="A287" s="21">
        <f t="shared" si="4"/>
        <v>282</v>
      </c>
      <c r="B287" s="21" t="s">
        <v>6628</v>
      </c>
      <c r="C287" s="22" t="s">
        <v>6708</v>
      </c>
      <c r="D287" s="22" t="s">
        <v>6709</v>
      </c>
      <c r="E287" s="22" t="s">
        <v>6710</v>
      </c>
      <c r="F287" s="22" t="s">
        <v>28</v>
      </c>
      <c r="G287" s="22" t="s">
        <v>1047</v>
      </c>
      <c r="H287" s="40" t="s">
        <v>6718</v>
      </c>
      <c r="I287" s="40" t="s">
        <v>6719</v>
      </c>
      <c r="J287" s="40" t="s">
        <v>7027</v>
      </c>
      <c r="K287" s="22" t="s">
        <v>5924</v>
      </c>
      <c r="L287" s="22">
        <v>2026.11</v>
      </c>
      <c r="M287" s="22">
        <v>2027.1</v>
      </c>
      <c r="N287" s="53">
        <v>7500</v>
      </c>
      <c r="O287" s="53">
        <v>2000</v>
      </c>
      <c r="P287" s="28">
        <v>0</v>
      </c>
      <c r="Q287" s="28">
        <v>15</v>
      </c>
      <c r="R287" s="22"/>
    </row>
    <row r="288" spans="1:18" s="27" customFormat="1" ht="30" customHeight="1" x14ac:dyDescent="0.3">
      <c r="A288" s="21">
        <f t="shared" si="4"/>
        <v>283</v>
      </c>
      <c r="B288" s="21" t="s">
        <v>6628</v>
      </c>
      <c r="C288" s="22" t="s">
        <v>6708</v>
      </c>
      <c r="D288" s="22" t="s">
        <v>6709</v>
      </c>
      <c r="E288" s="22" t="s">
        <v>6710</v>
      </c>
      <c r="F288" s="22" t="s">
        <v>28</v>
      </c>
      <c r="G288" s="22" t="s">
        <v>1047</v>
      </c>
      <c r="H288" s="40" t="s">
        <v>6720</v>
      </c>
      <c r="I288" s="40" t="s">
        <v>6721</v>
      </c>
      <c r="J288" s="40" t="s">
        <v>6722</v>
      </c>
      <c r="K288" s="22" t="s">
        <v>6714</v>
      </c>
      <c r="L288" s="22">
        <v>2026.7</v>
      </c>
      <c r="M288" s="22">
        <v>2026.12</v>
      </c>
      <c r="N288" s="53">
        <v>100</v>
      </c>
      <c r="O288" s="53">
        <v>100</v>
      </c>
      <c r="P288" s="28">
        <v>0</v>
      </c>
      <c r="Q288" s="28">
        <v>100</v>
      </c>
      <c r="R288" s="22"/>
    </row>
    <row r="289" spans="1:18" s="27" customFormat="1" ht="30" customHeight="1" x14ac:dyDescent="0.3">
      <c r="A289" s="21">
        <f t="shared" si="4"/>
        <v>284</v>
      </c>
      <c r="B289" s="21" t="s">
        <v>6723</v>
      </c>
      <c r="C289" s="22" t="s">
        <v>6724</v>
      </c>
      <c r="D289" s="22" t="s">
        <v>6727</v>
      </c>
      <c r="E289" s="22" t="s">
        <v>6728</v>
      </c>
      <c r="F289" s="21" t="s">
        <v>28</v>
      </c>
      <c r="G289" s="21" t="s">
        <v>6725</v>
      </c>
      <c r="H289" s="40" t="s">
        <v>6729</v>
      </c>
      <c r="I289" s="35" t="s">
        <v>24</v>
      </c>
      <c r="J289" s="40" t="s">
        <v>6730</v>
      </c>
      <c r="K289" s="22">
        <v>2026.01</v>
      </c>
      <c r="L289" s="22">
        <v>2026.02</v>
      </c>
      <c r="M289" s="22">
        <v>2026.04</v>
      </c>
      <c r="N289" s="53">
        <v>7553</v>
      </c>
      <c r="O289" s="53">
        <v>7553</v>
      </c>
      <c r="P289" s="26">
        <v>0</v>
      </c>
      <c r="Q289" s="26">
        <v>100</v>
      </c>
      <c r="R289" s="41"/>
    </row>
    <row r="290" spans="1:18" s="27" customFormat="1" ht="30" customHeight="1" x14ac:dyDescent="0.3">
      <c r="A290" s="21">
        <f t="shared" si="4"/>
        <v>285</v>
      </c>
      <c r="B290" s="21" t="s">
        <v>6723</v>
      </c>
      <c r="C290" s="22" t="s">
        <v>6726</v>
      </c>
      <c r="D290" s="22" t="s">
        <v>6731</v>
      </c>
      <c r="E290" s="22" t="s">
        <v>6732</v>
      </c>
      <c r="F290" s="21" t="s">
        <v>28</v>
      </c>
      <c r="G290" s="21" t="s">
        <v>6725</v>
      </c>
      <c r="H290" s="40" t="s">
        <v>6733</v>
      </c>
      <c r="I290" s="35" t="s">
        <v>24</v>
      </c>
      <c r="J290" s="40" t="s">
        <v>6734</v>
      </c>
      <c r="K290" s="22">
        <v>2026.01</v>
      </c>
      <c r="L290" s="22" t="s">
        <v>6735</v>
      </c>
      <c r="M290" s="22"/>
      <c r="N290" s="53">
        <v>927</v>
      </c>
      <c r="O290" s="53">
        <v>927</v>
      </c>
      <c r="P290" s="26">
        <v>0</v>
      </c>
      <c r="Q290" s="26">
        <v>100</v>
      </c>
      <c r="R290" s="41"/>
    </row>
    <row r="291" spans="1:18" s="27" customFormat="1" ht="30" customHeight="1" x14ac:dyDescent="0.3">
      <c r="A291" s="21">
        <f t="shared" si="4"/>
        <v>286</v>
      </c>
      <c r="B291" s="21" t="s">
        <v>6723</v>
      </c>
      <c r="C291" s="22" t="s">
        <v>6724</v>
      </c>
      <c r="D291" s="22" t="s">
        <v>6727</v>
      </c>
      <c r="E291" s="22" t="s">
        <v>6728</v>
      </c>
      <c r="F291" s="21" t="s">
        <v>28</v>
      </c>
      <c r="G291" s="21" t="s">
        <v>6725</v>
      </c>
      <c r="H291" s="40" t="s">
        <v>6736</v>
      </c>
      <c r="I291" s="35" t="s">
        <v>24</v>
      </c>
      <c r="J291" s="40" t="s">
        <v>6737</v>
      </c>
      <c r="K291" s="22">
        <v>2026.01</v>
      </c>
      <c r="L291" s="22">
        <v>2026.02</v>
      </c>
      <c r="M291" s="22">
        <v>2026.04</v>
      </c>
      <c r="N291" s="53">
        <v>882</v>
      </c>
      <c r="O291" s="53">
        <v>882</v>
      </c>
      <c r="P291" s="26">
        <v>0</v>
      </c>
      <c r="Q291" s="26">
        <v>100</v>
      </c>
      <c r="R291" s="41"/>
    </row>
    <row r="292" spans="1:18" s="27" customFormat="1" ht="30" customHeight="1" x14ac:dyDescent="0.3">
      <c r="A292" s="21">
        <f t="shared" si="4"/>
        <v>287</v>
      </c>
      <c r="B292" s="21" t="s">
        <v>6723</v>
      </c>
      <c r="C292" s="22" t="s">
        <v>6726</v>
      </c>
      <c r="D292" s="22" t="s">
        <v>6738</v>
      </c>
      <c r="E292" s="22" t="s">
        <v>6739</v>
      </c>
      <c r="F292" s="21" t="s">
        <v>28</v>
      </c>
      <c r="G292" s="21" t="s">
        <v>6725</v>
      </c>
      <c r="H292" s="40" t="s">
        <v>6740</v>
      </c>
      <c r="I292" s="35" t="s">
        <v>24</v>
      </c>
      <c r="J292" s="40" t="s">
        <v>6741</v>
      </c>
      <c r="K292" s="22">
        <v>2026.01</v>
      </c>
      <c r="L292" s="22" t="s">
        <v>6735</v>
      </c>
      <c r="M292" s="22"/>
      <c r="N292" s="53">
        <v>210</v>
      </c>
      <c r="O292" s="53">
        <v>210</v>
      </c>
      <c r="P292" s="26">
        <v>0</v>
      </c>
      <c r="Q292" s="26">
        <v>100</v>
      </c>
      <c r="R292" s="41"/>
    </row>
    <row r="293" spans="1:18" s="27" customFormat="1" ht="30" customHeight="1" x14ac:dyDescent="0.3">
      <c r="A293" s="21">
        <f t="shared" si="4"/>
        <v>288</v>
      </c>
      <c r="B293" s="21" t="s">
        <v>6723</v>
      </c>
      <c r="C293" s="22" t="s">
        <v>6742</v>
      </c>
      <c r="D293" s="22" t="s">
        <v>6743</v>
      </c>
      <c r="E293" s="22" t="s">
        <v>6744</v>
      </c>
      <c r="F293" s="21" t="s">
        <v>28</v>
      </c>
      <c r="G293" s="21" t="s">
        <v>6725</v>
      </c>
      <c r="H293" s="71" t="s">
        <v>6745</v>
      </c>
      <c r="I293" s="35" t="s">
        <v>24</v>
      </c>
      <c r="J293" s="72" t="s">
        <v>6746</v>
      </c>
      <c r="K293" s="61">
        <v>2026.01</v>
      </c>
      <c r="L293" s="22">
        <v>2026.01</v>
      </c>
      <c r="M293" s="22">
        <v>2029.01</v>
      </c>
      <c r="N293" s="53">
        <v>5411</v>
      </c>
      <c r="O293" s="53">
        <v>1800</v>
      </c>
      <c r="P293" s="26">
        <v>0</v>
      </c>
      <c r="Q293" s="26">
        <v>33</v>
      </c>
      <c r="R293" s="41"/>
    </row>
    <row r="294" spans="1:18" s="27" customFormat="1" ht="30" customHeight="1" x14ac:dyDescent="0.3">
      <c r="A294" s="21">
        <f t="shared" si="4"/>
        <v>289</v>
      </c>
      <c r="B294" s="21" t="s">
        <v>6723</v>
      </c>
      <c r="C294" s="22" t="s">
        <v>6747</v>
      </c>
      <c r="D294" s="22" t="s">
        <v>6748</v>
      </c>
      <c r="E294" s="22" t="s">
        <v>6749</v>
      </c>
      <c r="F294" s="21" t="s">
        <v>28</v>
      </c>
      <c r="G294" s="21" t="s">
        <v>294</v>
      </c>
      <c r="H294" s="40" t="s">
        <v>6750</v>
      </c>
      <c r="I294" s="35" t="s">
        <v>6751</v>
      </c>
      <c r="J294" s="40" t="s">
        <v>6752</v>
      </c>
      <c r="K294" s="22">
        <v>2026.01</v>
      </c>
      <c r="L294" s="22">
        <v>2026.02</v>
      </c>
      <c r="M294" s="22">
        <v>2027.02</v>
      </c>
      <c r="N294" s="53">
        <v>188</v>
      </c>
      <c r="O294" s="53">
        <v>188</v>
      </c>
      <c r="P294" s="26">
        <v>0</v>
      </c>
      <c r="Q294" s="26">
        <v>50</v>
      </c>
      <c r="R294" s="41"/>
    </row>
    <row r="295" spans="1:18" s="27" customFormat="1" ht="30" customHeight="1" x14ac:dyDescent="0.3">
      <c r="A295" s="21">
        <f t="shared" si="4"/>
        <v>290</v>
      </c>
      <c r="B295" s="21" t="s">
        <v>6723</v>
      </c>
      <c r="C295" s="22" t="s">
        <v>6753</v>
      </c>
      <c r="D295" s="22" t="s">
        <v>6754</v>
      </c>
      <c r="E295" s="22" t="s">
        <v>6755</v>
      </c>
      <c r="F295" s="21" t="s">
        <v>28</v>
      </c>
      <c r="G295" s="21" t="s">
        <v>6725</v>
      </c>
      <c r="H295" s="40" t="s">
        <v>6756</v>
      </c>
      <c r="I295" s="35" t="s">
        <v>24</v>
      </c>
      <c r="J295" s="40" t="s">
        <v>6757</v>
      </c>
      <c r="K295" s="22">
        <v>2026.01</v>
      </c>
      <c r="L295" s="22">
        <v>2026.01</v>
      </c>
      <c r="M295" s="22">
        <v>2027.01</v>
      </c>
      <c r="N295" s="53">
        <v>867</v>
      </c>
      <c r="O295" s="53">
        <v>867</v>
      </c>
      <c r="P295" s="26">
        <v>0</v>
      </c>
      <c r="Q295" s="26">
        <v>100</v>
      </c>
      <c r="R295" s="41"/>
    </row>
    <row r="296" spans="1:18" s="27" customFormat="1" ht="30" customHeight="1" x14ac:dyDescent="0.3">
      <c r="A296" s="21">
        <f t="shared" si="4"/>
        <v>291</v>
      </c>
      <c r="B296" s="21" t="s">
        <v>6723</v>
      </c>
      <c r="C296" s="22" t="s">
        <v>6758</v>
      </c>
      <c r="D296" s="22" t="s">
        <v>6759</v>
      </c>
      <c r="E296" s="22" t="s">
        <v>6760</v>
      </c>
      <c r="F296" s="21" t="s">
        <v>28</v>
      </c>
      <c r="G296" s="21" t="s">
        <v>6725</v>
      </c>
      <c r="H296" s="40" t="s">
        <v>6761</v>
      </c>
      <c r="I296" s="35" t="s">
        <v>24</v>
      </c>
      <c r="J296" s="40" t="s">
        <v>6762</v>
      </c>
      <c r="K296" s="22">
        <v>2026.01</v>
      </c>
      <c r="L296" s="22">
        <v>2026.02</v>
      </c>
      <c r="M296" s="22">
        <v>2026.04</v>
      </c>
      <c r="N296" s="53">
        <v>700</v>
      </c>
      <c r="O296" s="53">
        <v>700</v>
      </c>
      <c r="P296" s="26">
        <v>0</v>
      </c>
      <c r="Q296" s="26">
        <v>100</v>
      </c>
      <c r="R296" s="41"/>
    </row>
    <row r="297" spans="1:18" s="27" customFormat="1" ht="30" customHeight="1" x14ac:dyDescent="0.3">
      <c r="A297" s="21">
        <f t="shared" si="4"/>
        <v>292</v>
      </c>
      <c r="B297" s="21" t="s">
        <v>6723</v>
      </c>
      <c r="C297" s="22" t="s">
        <v>6763</v>
      </c>
      <c r="D297" s="22" t="s">
        <v>6764</v>
      </c>
      <c r="E297" s="22" t="s">
        <v>6765</v>
      </c>
      <c r="F297" s="21" t="s">
        <v>28</v>
      </c>
      <c r="G297" s="21" t="s">
        <v>6725</v>
      </c>
      <c r="H297" s="40" t="s">
        <v>6766</v>
      </c>
      <c r="I297" s="35" t="s">
        <v>24</v>
      </c>
      <c r="J297" s="40" t="s">
        <v>6767</v>
      </c>
      <c r="K297" s="22">
        <v>2026.01</v>
      </c>
      <c r="L297" s="22">
        <v>2026.01</v>
      </c>
      <c r="M297" s="22">
        <v>2026.03</v>
      </c>
      <c r="N297" s="53">
        <v>656</v>
      </c>
      <c r="O297" s="53">
        <v>656</v>
      </c>
      <c r="P297" s="26">
        <v>0</v>
      </c>
      <c r="Q297" s="26">
        <v>100</v>
      </c>
      <c r="R297" s="41"/>
    </row>
    <row r="298" spans="1:18" s="27" customFormat="1" ht="30" customHeight="1" x14ac:dyDescent="0.3">
      <c r="A298" s="21">
        <f t="shared" si="4"/>
        <v>293</v>
      </c>
      <c r="B298" s="21" t="s">
        <v>6723</v>
      </c>
      <c r="C298" s="22" t="s">
        <v>6768</v>
      </c>
      <c r="D298" s="22" t="s">
        <v>6769</v>
      </c>
      <c r="E298" s="22" t="s">
        <v>6770</v>
      </c>
      <c r="F298" s="21" t="s">
        <v>28</v>
      </c>
      <c r="G298" s="21" t="s">
        <v>6725</v>
      </c>
      <c r="H298" s="40" t="s">
        <v>6771</v>
      </c>
      <c r="I298" s="35" t="s">
        <v>24</v>
      </c>
      <c r="J298" s="40" t="s">
        <v>6771</v>
      </c>
      <c r="K298" s="22">
        <v>2026.01</v>
      </c>
      <c r="L298" s="22">
        <v>2026.01</v>
      </c>
      <c r="M298" s="22">
        <v>2027.01</v>
      </c>
      <c r="N298" s="53">
        <v>420</v>
      </c>
      <c r="O298" s="53">
        <v>420</v>
      </c>
      <c r="P298" s="26">
        <v>0</v>
      </c>
      <c r="Q298" s="26">
        <v>100</v>
      </c>
      <c r="R298" s="41"/>
    </row>
    <row r="299" spans="1:18" s="27" customFormat="1" ht="30" customHeight="1" x14ac:dyDescent="0.3">
      <c r="A299" s="21">
        <f t="shared" si="4"/>
        <v>294</v>
      </c>
      <c r="B299" s="21" t="s">
        <v>6723</v>
      </c>
      <c r="C299" s="22" t="s">
        <v>6753</v>
      </c>
      <c r="D299" s="22" t="s">
        <v>6772</v>
      </c>
      <c r="E299" s="22" t="s">
        <v>6773</v>
      </c>
      <c r="F299" s="21" t="s">
        <v>28</v>
      </c>
      <c r="G299" s="21" t="s">
        <v>6725</v>
      </c>
      <c r="H299" s="40" t="s">
        <v>6774</v>
      </c>
      <c r="I299" s="35" t="s">
        <v>24</v>
      </c>
      <c r="J299" s="40" t="s">
        <v>6775</v>
      </c>
      <c r="K299" s="22">
        <v>2026.01</v>
      </c>
      <c r="L299" s="22">
        <v>2026.01</v>
      </c>
      <c r="M299" s="22">
        <v>2027.01</v>
      </c>
      <c r="N299" s="53">
        <v>300</v>
      </c>
      <c r="O299" s="53">
        <v>300</v>
      </c>
      <c r="P299" s="26">
        <v>0</v>
      </c>
      <c r="Q299" s="26">
        <v>50</v>
      </c>
      <c r="R299" s="41"/>
    </row>
    <row r="300" spans="1:18" s="27" customFormat="1" ht="30" customHeight="1" x14ac:dyDescent="0.3">
      <c r="A300" s="21">
        <f t="shared" si="4"/>
        <v>295</v>
      </c>
      <c r="B300" s="21" t="s">
        <v>6723</v>
      </c>
      <c r="C300" s="22" t="s">
        <v>6776</v>
      </c>
      <c r="D300" s="22" t="s">
        <v>6777</v>
      </c>
      <c r="E300" s="22" t="s">
        <v>6778</v>
      </c>
      <c r="F300" s="21" t="s">
        <v>28</v>
      </c>
      <c r="G300" s="21" t="s">
        <v>6725</v>
      </c>
      <c r="H300" s="40" t="s">
        <v>6779</v>
      </c>
      <c r="I300" s="35" t="s">
        <v>24</v>
      </c>
      <c r="J300" s="40" t="s">
        <v>6780</v>
      </c>
      <c r="K300" s="22">
        <v>2026.01</v>
      </c>
      <c r="L300" s="22">
        <v>2026.01</v>
      </c>
      <c r="M300" s="22">
        <v>2026.03</v>
      </c>
      <c r="N300" s="53">
        <v>225</v>
      </c>
      <c r="O300" s="53">
        <v>225</v>
      </c>
      <c r="P300" s="26">
        <v>0</v>
      </c>
      <c r="Q300" s="26">
        <v>100</v>
      </c>
      <c r="R300" s="41"/>
    </row>
    <row r="301" spans="1:18" s="27" customFormat="1" ht="30" customHeight="1" x14ac:dyDescent="0.3">
      <c r="A301" s="21">
        <f t="shared" si="4"/>
        <v>296</v>
      </c>
      <c r="B301" s="21" t="s">
        <v>6723</v>
      </c>
      <c r="C301" s="22" t="s">
        <v>6781</v>
      </c>
      <c r="D301" s="22" t="s">
        <v>6782</v>
      </c>
      <c r="E301" s="22" t="s">
        <v>6783</v>
      </c>
      <c r="F301" s="21" t="s">
        <v>28</v>
      </c>
      <c r="G301" s="21" t="s">
        <v>6725</v>
      </c>
      <c r="H301" s="40" t="s">
        <v>6784</v>
      </c>
      <c r="I301" s="35" t="s">
        <v>24</v>
      </c>
      <c r="J301" s="40" t="s">
        <v>6785</v>
      </c>
      <c r="K301" s="22">
        <v>2026.01</v>
      </c>
      <c r="L301" s="61" t="s">
        <v>6786</v>
      </c>
      <c r="M301" s="22">
        <v>2026.03</v>
      </c>
      <c r="N301" s="53">
        <v>180</v>
      </c>
      <c r="O301" s="53">
        <v>180</v>
      </c>
      <c r="P301" s="26">
        <v>0</v>
      </c>
      <c r="Q301" s="26">
        <v>100</v>
      </c>
      <c r="R301" s="41"/>
    </row>
    <row r="302" spans="1:18" s="27" customFormat="1" ht="30" customHeight="1" x14ac:dyDescent="0.3">
      <c r="A302" s="21">
        <f t="shared" si="4"/>
        <v>297</v>
      </c>
      <c r="B302" s="21" t="s">
        <v>6723</v>
      </c>
      <c r="C302" s="22" t="s">
        <v>6787</v>
      </c>
      <c r="D302" s="22" t="s">
        <v>6788</v>
      </c>
      <c r="E302" s="22" t="s">
        <v>6789</v>
      </c>
      <c r="F302" s="21" t="s">
        <v>28</v>
      </c>
      <c r="G302" s="21" t="s">
        <v>6725</v>
      </c>
      <c r="H302" s="40" t="s">
        <v>6790</v>
      </c>
      <c r="I302" s="35" t="s">
        <v>24</v>
      </c>
      <c r="J302" s="40" t="s">
        <v>6791</v>
      </c>
      <c r="K302" s="22">
        <v>2026.01</v>
      </c>
      <c r="L302" s="61" t="s">
        <v>6792</v>
      </c>
      <c r="M302" s="22">
        <v>2027.03</v>
      </c>
      <c r="N302" s="53">
        <v>170</v>
      </c>
      <c r="O302" s="53">
        <v>170</v>
      </c>
      <c r="P302" s="26">
        <v>0</v>
      </c>
      <c r="Q302" s="26">
        <v>50</v>
      </c>
      <c r="R302" s="41"/>
    </row>
    <row r="303" spans="1:18" s="27" customFormat="1" ht="30" customHeight="1" x14ac:dyDescent="0.3">
      <c r="A303" s="21">
        <f t="shared" ref="A303:A312" si="5">ROW()-5</f>
        <v>298</v>
      </c>
      <c r="B303" s="21" t="s">
        <v>6723</v>
      </c>
      <c r="C303" s="22" t="s">
        <v>6753</v>
      </c>
      <c r="D303" s="22" t="s">
        <v>6772</v>
      </c>
      <c r="E303" s="22" t="s">
        <v>6773</v>
      </c>
      <c r="F303" s="21" t="s">
        <v>28</v>
      </c>
      <c r="G303" s="21" t="s">
        <v>6725</v>
      </c>
      <c r="H303" s="40" t="s">
        <v>6797</v>
      </c>
      <c r="I303" s="35" t="s">
        <v>24</v>
      </c>
      <c r="J303" s="40" t="s">
        <v>6798</v>
      </c>
      <c r="K303" s="22">
        <v>2026.02</v>
      </c>
      <c r="L303" s="22">
        <v>2026.02</v>
      </c>
      <c r="M303" s="22">
        <v>2026.07</v>
      </c>
      <c r="N303" s="53">
        <v>350</v>
      </c>
      <c r="O303" s="53">
        <v>350</v>
      </c>
      <c r="P303" s="26">
        <v>0</v>
      </c>
      <c r="Q303" s="26">
        <v>100</v>
      </c>
      <c r="R303" s="41"/>
    </row>
    <row r="304" spans="1:18" s="27" customFormat="1" ht="30" customHeight="1" x14ac:dyDescent="0.3">
      <c r="A304" s="21">
        <f t="shared" si="5"/>
        <v>299</v>
      </c>
      <c r="B304" s="21" t="s">
        <v>6723</v>
      </c>
      <c r="C304" s="22" t="s">
        <v>6787</v>
      </c>
      <c r="D304" s="22" t="s">
        <v>6799</v>
      </c>
      <c r="E304" s="22" t="s">
        <v>6800</v>
      </c>
      <c r="F304" s="21" t="s">
        <v>28</v>
      </c>
      <c r="G304" s="21" t="s">
        <v>6725</v>
      </c>
      <c r="H304" s="40" t="s">
        <v>6801</v>
      </c>
      <c r="I304" s="35" t="s">
        <v>24</v>
      </c>
      <c r="J304" s="40" t="s">
        <v>6802</v>
      </c>
      <c r="K304" s="22">
        <v>2026.02</v>
      </c>
      <c r="L304" s="22">
        <v>2026.02</v>
      </c>
      <c r="M304" s="22">
        <v>2026.03</v>
      </c>
      <c r="N304" s="53">
        <v>170</v>
      </c>
      <c r="O304" s="53">
        <v>170</v>
      </c>
      <c r="P304" s="26">
        <v>0</v>
      </c>
      <c r="Q304" s="26">
        <v>100</v>
      </c>
      <c r="R304" s="41"/>
    </row>
    <row r="305" spans="1:18" s="27" customFormat="1" ht="30" customHeight="1" x14ac:dyDescent="0.3">
      <c r="A305" s="21">
        <f t="shared" si="5"/>
        <v>300</v>
      </c>
      <c r="B305" s="21" t="s">
        <v>6723</v>
      </c>
      <c r="C305" s="22" t="s">
        <v>6724</v>
      </c>
      <c r="D305" s="22" t="s">
        <v>6803</v>
      </c>
      <c r="E305" s="22" t="s">
        <v>6804</v>
      </c>
      <c r="F305" s="21" t="s">
        <v>28</v>
      </c>
      <c r="G305" s="21" t="s">
        <v>6725</v>
      </c>
      <c r="H305" s="40" t="s">
        <v>6805</v>
      </c>
      <c r="I305" s="35" t="s">
        <v>6793</v>
      </c>
      <c r="J305" s="40" t="s">
        <v>6806</v>
      </c>
      <c r="K305" s="22">
        <v>2026.02</v>
      </c>
      <c r="L305" s="22">
        <v>2026.02</v>
      </c>
      <c r="M305" s="22">
        <v>2026.04</v>
      </c>
      <c r="N305" s="53">
        <v>239</v>
      </c>
      <c r="O305" s="53">
        <v>239</v>
      </c>
      <c r="P305" s="26">
        <v>0</v>
      </c>
      <c r="Q305" s="26">
        <v>100</v>
      </c>
      <c r="R305" s="41"/>
    </row>
    <row r="306" spans="1:18" s="27" customFormat="1" ht="30" customHeight="1" x14ac:dyDescent="0.3">
      <c r="A306" s="21">
        <f t="shared" si="5"/>
        <v>301</v>
      </c>
      <c r="B306" s="21" t="s">
        <v>6723</v>
      </c>
      <c r="C306" s="22" t="s">
        <v>6807</v>
      </c>
      <c r="D306" s="22" t="s">
        <v>6808</v>
      </c>
      <c r="E306" s="22" t="s">
        <v>6809</v>
      </c>
      <c r="F306" s="21" t="s">
        <v>28</v>
      </c>
      <c r="G306" s="21" t="s">
        <v>6725</v>
      </c>
      <c r="H306" s="40" t="s">
        <v>6810</v>
      </c>
      <c r="I306" s="35" t="s">
        <v>24</v>
      </c>
      <c r="J306" s="40" t="s">
        <v>6811</v>
      </c>
      <c r="K306" s="22">
        <v>2026.03</v>
      </c>
      <c r="L306" s="22">
        <v>2026.03</v>
      </c>
      <c r="M306" s="22">
        <v>2027.03</v>
      </c>
      <c r="N306" s="53">
        <v>400</v>
      </c>
      <c r="O306" s="53">
        <v>400</v>
      </c>
      <c r="P306" s="26">
        <v>0</v>
      </c>
      <c r="Q306" s="26">
        <v>50</v>
      </c>
      <c r="R306" s="41"/>
    </row>
    <row r="307" spans="1:18" s="27" customFormat="1" ht="30" customHeight="1" x14ac:dyDescent="0.3">
      <c r="A307" s="21">
        <f t="shared" si="5"/>
        <v>302</v>
      </c>
      <c r="B307" s="21" t="s">
        <v>6723</v>
      </c>
      <c r="C307" s="22" t="s">
        <v>6742</v>
      </c>
      <c r="D307" s="22" t="s">
        <v>6812</v>
      </c>
      <c r="E307" s="22" t="s">
        <v>6813</v>
      </c>
      <c r="F307" s="21" t="s">
        <v>28</v>
      </c>
      <c r="G307" s="21" t="s">
        <v>6725</v>
      </c>
      <c r="H307" s="71" t="s">
        <v>6814</v>
      </c>
      <c r="I307" s="35" t="s">
        <v>24</v>
      </c>
      <c r="J307" s="72" t="s">
        <v>6815</v>
      </c>
      <c r="K307" s="61">
        <v>2026.03</v>
      </c>
      <c r="L307" s="61">
        <v>2026.03</v>
      </c>
      <c r="M307" s="61">
        <v>2029.03</v>
      </c>
      <c r="N307" s="53">
        <v>8000</v>
      </c>
      <c r="O307" s="53">
        <v>8000</v>
      </c>
      <c r="P307" s="26">
        <v>0</v>
      </c>
      <c r="Q307" s="26">
        <v>33</v>
      </c>
      <c r="R307" s="41"/>
    </row>
    <row r="308" spans="1:18" s="27" customFormat="1" ht="30" customHeight="1" x14ac:dyDescent="0.3">
      <c r="A308" s="21">
        <f t="shared" si="5"/>
        <v>303</v>
      </c>
      <c r="B308" s="21" t="s">
        <v>6723</v>
      </c>
      <c r="C308" s="22" t="s">
        <v>6742</v>
      </c>
      <c r="D308" s="22" t="s">
        <v>6812</v>
      </c>
      <c r="E308" s="22" t="s">
        <v>6813</v>
      </c>
      <c r="F308" s="21" t="s">
        <v>28</v>
      </c>
      <c r="G308" s="21" t="s">
        <v>6725</v>
      </c>
      <c r="H308" s="71" t="s">
        <v>6816</v>
      </c>
      <c r="I308" s="35" t="s">
        <v>24</v>
      </c>
      <c r="J308" s="72" t="s">
        <v>6817</v>
      </c>
      <c r="K308" s="61">
        <v>2026.03</v>
      </c>
      <c r="L308" s="61">
        <v>2026.03</v>
      </c>
      <c r="M308" s="61">
        <v>2029.03</v>
      </c>
      <c r="N308" s="53">
        <v>4500</v>
      </c>
      <c r="O308" s="53">
        <v>4500</v>
      </c>
      <c r="P308" s="26">
        <v>0</v>
      </c>
      <c r="Q308" s="26">
        <v>33</v>
      </c>
      <c r="R308" s="41"/>
    </row>
    <row r="309" spans="1:18" s="27" customFormat="1" ht="30" customHeight="1" x14ac:dyDescent="0.3">
      <c r="A309" s="21">
        <f t="shared" si="5"/>
        <v>304</v>
      </c>
      <c r="B309" s="21" t="s">
        <v>6723</v>
      </c>
      <c r="C309" s="22" t="s">
        <v>6753</v>
      </c>
      <c r="D309" s="22" t="s">
        <v>6818</v>
      </c>
      <c r="E309" s="22" t="s">
        <v>6819</v>
      </c>
      <c r="F309" s="21" t="s">
        <v>28</v>
      </c>
      <c r="G309" s="21" t="s">
        <v>6725</v>
      </c>
      <c r="H309" s="40" t="s">
        <v>6820</v>
      </c>
      <c r="I309" s="35" t="s">
        <v>24</v>
      </c>
      <c r="J309" s="40" t="s">
        <v>6821</v>
      </c>
      <c r="K309" s="22">
        <v>2026.03</v>
      </c>
      <c r="L309" s="22">
        <v>2026.03</v>
      </c>
      <c r="M309" s="22">
        <v>2027.03</v>
      </c>
      <c r="N309" s="53">
        <v>2700</v>
      </c>
      <c r="O309" s="53">
        <v>2700</v>
      </c>
      <c r="P309" s="26">
        <v>0</v>
      </c>
      <c r="Q309" s="26">
        <v>50</v>
      </c>
      <c r="R309" s="41"/>
    </row>
    <row r="310" spans="1:18" s="27" customFormat="1" ht="30" customHeight="1" x14ac:dyDescent="0.3">
      <c r="A310" s="21">
        <f t="shared" si="5"/>
        <v>305</v>
      </c>
      <c r="B310" s="21" t="s">
        <v>6723</v>
      </c>
      <c r="C310" s="22" t="s">
        <v>6822</v>
      </c>
      <c r="D310" s="22" t="s">
        <v>6823</v>
      </c>
      <c r="E310" s="22" t="s">
        <v>6824</v>
      </c>
      <c r="F310" s="21" t="s">
        <v>28</v>
      </c>
      <c r="G310" s="21" t="s">
        <v>6725</v>
      </c>
      <c r="H310" s="40" t="s">
        <v>6825</v>
      </c>
      <c r="I310" s="35" t="s">
        <v>24</v>
      </c>
      <c r="J310" s="40" t="s">
        <v>6825</v>
      </c>
      <c r="K310" s="22">
        <v>2026.03</v>
      </c>
      <c r="L310" s="22">
        <v>2026.03</v>
      </c>
      <c r="M310" s="22">
        <v>2026.05</v>
      </c>
      <c r="N310" s="53">
        <v>415</v>
      </c>
      <c r="O310" s="53">
        <v>415</v>
      </c>
      <c r="P310" s="26">
        <v>0</v>
      </c>
      <c r="Q310" s="26">
        <v>100</v>
      </c>
      <c r="R310" s="41"/>
    </row>
    <row r="311" spans="1:18" s="27" customFormat="1" ht="30" customHeight="1" x14ac:dyDescent="0.3">
      <c r="A311" s="21">
        <f t="shared" si="5"/>
        <v>306</v>
      </c>
      <c r="B311" s="21" t="s">
        <v>6723</v>
      </c>
      <c r="C311" s="22" t="s">
        <v>6753</v>
      </c>
      <c r="D311" s="22" t="s">
        <v>6826</v>
      </c>
      <c r="E311" s="22" t="s">
        <v>6827</v>
      </c>
      <c r="F311" s="21" t="s">
        <v>28</v>
      </c>
      <c r="G311" s="21" t="s">
        <v>6725</v>
      </c>
      <c r="H311" s="40" t="s">
        <v>6828</v>
      </c>
      <c r="I311" s="35" t="s">
        <v>24</v>
      </c>
      <c r="J311" s="40" t="s">
        <v>6829</v>
      </c>
      <c r="K311" s="22">
        <v>2026.03</v>
      </c>
      <c r="L311" s="22">
        <v>2026.03</v>
      </c>
      <c r="M311" s="22">
        <v>2027.03</v>
      </c>
      <c r="N311" s="53">
        <v>400</v>
      </c>
      <c r="O311" s="53">
        <v>400</v>
      </c>
      <c r="P311" s="26">
        <v>0</v>
      </c>
      <c r="Q311" s="26">
        <v>50</v>
      </c>
      <c r="R311" s="41"/>
    </row>
    <row r="312" spans="1:18" s="27" customFormat="1" ht="30" customHeight="1" x14ac:dyDescent="0.3">
      <c r="A312" s="21">
        <f t="shared" si="5"/>
        <v>307</v>
      </c>
      <c r="B312" s="21" t="s">
        <v>6723</v>
      </c>
      <c r="C312" s="22" t="s">
        <v>6787</v>
      </c>
      <c r="D312" s="22" t="s">
        <v>6830</v>
      </c>
      <c r="E312" s="22" t="s">
        <v>6831</v>
      </c>
      <c r="F312" s="21" t="s">
        <v>28</v>
      </c>
      <c r="G312" s="21" t="s">
        <v>6725</v>
      </c>
      <c r="H312" s="40" t="s">
        <v>6832</v>
      </c>
      <c r="I312" s="35" t="s">
        <v>24</v>
      </c>
      <c r="J312" s="40" t="s">
        <v>6833</v>
      </c>
      <c r="K312" s="22">
        <v>2026.03</v>
      </c>
      <c r="L312" s="22">
        <v>2026.03</v>
      </c>
      <c r="M312" s="22">
        <v>2026.06</v>
      </c>
      <c r="N312" s="53">
        <v>400</v>
      </c>
      <c r="O312" s="53">
        <v>400</v>
      </c>
      <c r="P312" s="26">
        <v>0</v>
      </c>
      <c r="Q312" s="26">
        <v>100</v>
      </c>
      <c r="R312" s="41"/>
    </row>
    <row r="313" spans="1:18" s="27" customFormat="1" ht="30" customHeight="1" x14ac:dyDescent="0.3">
      <c r="A313" s="21">
        <f t="shared" ref="A313:A322" si="6">ROW()-5</f>
        <v>308</v>
      </c>
      <c r="B313" s="21" t="s">
        <v>6723</v>
      </c>
      <c r="C313" s="22" t="s">
        <v>6822</v>
      </c>
      <c r="D313" s="22" t="s">
        <v>6834</v>
      </c>
      <c r="E313" s="22" t="s">
        <v>6835</v>
      </c>
      <c r="F313" s="21" t="s">
        <v>28</v>
      </c>
      <c r="G313" s="21" t="s">
        <v>6725</v>
      </c>
      <c r="H313" s="40" t="s">
        <v>6836</v>
      </c>
      <c r="I313" s="35" t="s">
        <v>24</v>
      </c>
      <c r="J313" s="40" t="s">
        <v>6837</v>
      </c>
      <c r="K313" s="22">
        <v>2026.03</v>
      </c>
      <c r="L313" s="22">
        <v>2026.03</v>
      </c>
      <c r="M313" s="22">
        <v>2026.04</v>
      </c>
      <c r="N313" s="53">
        <v>250</v>
      </c>
      <c r="O313" s="53">
        <v>250</v>
      </c>
      <c r="P313" s="26">
        <v>0</v>
      </c>
      <c r="Q313" s="26">
        <v>100</v>
      </c>
      <c r="R313" s="41"/>
    </row>
    <row r="314" spans="1:18" s="27" customFormat="1" ht="30" customHeight="1" x14ac:dyDescent="0.3">
      <c r="A314" s="21">
        <f t="shared" si="6"/>
        <v>309</v>
      </c>
      <c r="B314" s="21" t="s">
        <v>6723</v>
      </c>
      <c r="C314" s="22" t="s">
        <v>6753</v>
      </c>
      <c r="D314" s="22" t="s">
        <v>6838</v>
      </c>
      <c r="E314" s="22" t="s">
        <v>6839</v>
      </c>
      <c r="F314" s="21" t="s">
        <v>28</v>
      </c>
      <c r="G314" s="21" t="s">
        <v>6725</v>
      </c>
      <c r="H314" s="40" t="s">
        <v>6840</v>
      </c>
      <c r="I314" s="35" t="s">
        <v>24</v>
      </c>
      <c r="J314" s="40" t="s">
        <v>6841</v>
      </c>
      <c r="K314" s="22">
        <v>2026.03</v>
      </c>
      <c r="L314" s="22">
        <v>2026.04</v>
      </c>
      <c r="M314" s="22">
        <v>2026.12</v>
      </c>
      <c r="N314" s="53">
        <v>400</v>
      </c>
      <c r="O314" s="53">
        <v>400</v>
      </c>
      <c r="P314" s="26">
        <v>0</v>
      </c>
      <c r="Q314" s="26">
        <v>100</v>
      </c>
      <c r="R314" s="41"/>
    </row>
    <row r="315" spans="1:18" s="27" customFormat="1" ht="30" customHeight="1" x14ac:dyDescent="0.3">
      <c r="A315" s="21">
        <f t="shared" si="6"/>
        <v>310</v>
      </c>
      <c r="B315" s="21" t="s">
        <v>6723</v>
      </c>
      <c r="C315" s="22" t="s">
        <v>6724</v>
      </c>
      <c r="D315" s="22" t="s">
        <v>6842</v>
      </c>
      <c r="E315" s="22" t="s">
        <v>6843</v>
      </c>
      <c r="F315" s="21" t="s">
        <v>28</v>
      </c>
      <c r="G315" s="21" t="s">
        <v>6725</v>
      </c>
      <c r="H315" s="40" t="s">
        <v>6844</v>
      </c>
      <c r="I315" s="35" t="s">
        <v>24</v>
      </c>
      <c r="J315" s="40" t="s">
        <v>6845</v>
      </c>
      <c r="K315" s="22">
        <v>2026.04</v>
      </c>
      <c r="L315" s="22">
        <v>2026.03</v>
      </c>
      <c r="M315" s="22">
        <v>2026.04</v>
      </c>
      <c r="N315" s="53">
        <v>180</v>
      </c>
      <c r="O315" s="53">
        <v>180</v>
      </c>
      <c r="P315" s="26">
        <v>0</v>
      </c>
      <c r="Q315" s="26">
        <v>100</v>
      </c>
      <c r="R315" s="41"/>
    </row>
    <row r="316" spans="1:18" s="27" customFormat="1" ht="30" customHeight="1" x14ac:dyDescent="0.3">
      <c r="A316" s="21">
        <f t="shared" si="6"/>
        <v>311</v>
      </c>
      <c r="B316" s="21" t="s">
        <v>6723</v>
      </c>
      <c r="C316" s="22" t="s">
        <v>6753</v>
      </c>
      <c r="D316" s="22" t="s">
        <v>6846</v>
      </c>
      <c r="E316" s="22" t="s">
        <v>6847</v>
      </c>
      <c r="F316" s="21" t="s">
        <v>28</v>
      </c>
      <c r="G316" s="21" t="s">
        <v>6725</v>
      </c>
      <c r="H316" s="40" t="s">
        <v>6848</v>
      </c>
      <c r="I316" s="35" t="s">
        <v>24</v>
      </c>
      <c r="J316" s="40" t="s">
        <v>6849</v>
      </c>
      <c r="K316" s="22">
        <v>2026.04</v>
      </c>
      <c r="L316" s="22">
        <v>2026.04</v>
      </c>
      <c r="M316" s="22">
        <v>2028.04</v>
      </c>
      <c r="N316" s="53">
        <v>3000</v>
      </c>
      <c r="O316" s="53">
        <v>3000</v>
      </c>
      <c r="P316" s="26">
        <v>0</v>
      </c>
      <c r="Q316" s="26">
        <v>33</v>
      </c>
      <c r="R316" s="41"/>
    </row>
    <row r="317" spans="1:18" s="27" customFormat="1" ht="30" customHeight="1" x14ac:dyDescent="0.3">
      <c r="A317" s="21">
        <f t="shared" si="6"/>
        <v>312</v>
      </c>
      <c r="B317" s="21" t="s">
        <v>6723</v>
      </c>
      <c r="C317" s="22" t="s">
        <v>6724</v>
      </c>
      <c r="D317" s="22" t="s">
        <v>6850</v>
      </c>
      <c r="E317" s="22" t="s">
        <v>6851</v>
      </c>
      <c r="F317" s="21" t="s">
        <v>28</v>
      </c>
      <c r="G317" s="21" t="s">
        <v>6725</v>
      </c>
      <c r="H317" s="40" t="s">
        <v>6852</v>
      </c>
      <c r="I317" s="35" t="s">
        <v>6793</v>
      </c>
      <c r="J317" s="40" t="s">
        <v>6852</v>
      </c>
      <c r="K317" s="22">
        <v>2026.04</v>
      </c>
      <c r="L317" s="22">
        <v>2026.04</v>
      </c>
      <c r="M317" s="22">
        <v>2026.07</v>
      </c>
      <c r="N317" s="53">
        <v>7500</v>
      </c>
      <c r="O317" s="53">
        <v>7500</v>
      </c>
      <c r="P317" s="26">
        <v>0</v>
      </c>
      <c r="Q317" s="26">
        <v>100</v>
      </c>
      <c r="R317" s="41"/>
    </row>
    <row r="318" spans="1:18" s="27" customFormat="1" ht="30" customHeight="1" x14ac:dyDescent="0.3">
      <c r="A318" s="21">
        <f t="shared" si="6"/>
        <v>313</v>
      </c>
      <c r="B318" s="21" t="s">
        <v>6723</v>
      </c>
      <c r="C318" s="22" t="s">
        <v>6853</v>
      </c>
      <c r="D318" s="22" t="s">
        <v>6854</v>
      </c>
      <c r="E318" s="22" t="s">
        <v>6855</v>
      </c>
      <c r="F318" s="21" t="s">
        <v>28</v>
      </c>
      <c r="G318" s="21" t="s">
        <v>6725</v>
      </c>
      <c r="H318" s="40" t="s">
        <v>6856</v>
      </c>
      <c r="I318" s="35" t="s">
        <v>24</v>
      </c>
      <c r="J318" s="40" t="s">
        <v>6856</v>
      </c>
      <c r="K318" s="22">
        <v>2026.05</v>
      </c>
      <c r="L318" s="22">
        <v>2026.05</v>
      </c>
      <c r="M318" s="73" t="s">
        <v>6794</v>
      </c>
      <c r="N318" s="53">
        <v>150</v>
      </c>
      <c r="O318" s="53">
        <v>150</v>
      </c>
      <c r="P318" s="26">
        <v>0</v>
      </c>
      <c r="Q318" s="26">
        <v>100</v>
      </c>
      <c r="R318" s="41"/>
    </row>
    <row r="319" spans="1:18" s="27" customFormat="1" ht="30" customHeight="1" x14ac:dyDescent="0.3">
      <c r="A319" s="21">
        <f t="shared" si="6"/>
        <v>314</v>
      </c>
      <c r="B319" s="21" t="s">
        <v>6723</v>
      </c>
      <c r="C319" s="22" t="s">
        <v>6857</v>
      </c>
      <c r="D319" s="22" t="s">
        <v>6858</v>
      </c>
      <c r="E319" s="22" t="s">
        <v>6859</v>
      </c>
      <c r="F319" s="21" t="s">
        <v>28</v>
      </c>
      <c r="G319" s="21" t="s">
        <v>6725</v>
      </c>
      <c r="H319" s="40" t="s">
        <v>6860</v>
      </c>
      <c r="I319" s="35" t="s">
        <v>24</v>
      </c>
      <c r="J319" s="40" t="s">
        <v>6861</v>
      </c>
      <c r="K319" s="22">
        <v>2026.05</v>
      </c>
      <c r="L319" s="22">
        <v>2026.05</v>
      </c>
      <c r="M319" s="22">
        <v>2026.06</v>
      </c>
      <c r="N319" s="53">
        <v>200</v>
      </c>
      <c r="O319" s="53">
        <v>200</v>
      </c>
      <c r="P319" s="26">
        <v>0</v>
      </c>
      <c r="Q319" s="26">
        <v>100</v>
      </c>
      <c r="R319" s="41"/>
    </row>
    <row r="320" spans="1:18" s="27" customFormat="1" ht="30" customHeight="1" x14ac:dyDescent="0.3">
      <c r="A320" s="21">
        <f t="shared" si="6"/>
        <v>315</v>
      </c>
      <c r="B320" s="21" t="s">
        <v>6723</v>
      </c>
      <c r="C320" s="22" t="s">
        <v>6753</v>
      </c>
      <c r="D320" s="22" t="s">
        <v>6846</v>
      </c>
      <c r="E320" s="22" t="s">
        <v>6847</v>
      </c>
      <c r="F320" s="21" t="s">
        <v>28</v>
      </c>
      <c r="G320" s="21" t="s">
        <v>6725</v>
      </c>
      <c r="H320" s="40" t="s">
        <v>6862</v>
      </c>
      <c r="I320" s="35" t="s">
        <v>24</v>
      </c>
      <c r="J320" s="40" t="s">
        <v>6863</v>
      </c>
      <c r="K320" s="22">
        <v>2026.05</v>
      </c>
      <c r="L320" s="22">
        <v>2026.05</v>
      </c>
      <c r="M320" s="22">
        <v>2026.11</v>
      </c>
      <c r="N320" s="53">
        <v>160</v>
      </c>
      <c r="O320" s="53">
        <v>160</v>
      </c>
      <c r="P320" s="26">
        <v>0</v>
      </c>
      <c r="Q320" s="26">
        <v>100</v>
      </c>
      <c r="R320" s="41"/>
    </row>
    <row r="321" spans="1:18" s="27" customFormat="1" ht="30" customHeight="1" x14ac:dyDescent="0.3">
      <c r="A321" s="21">
        <f t="shared" si="6"/>
        <v>316</v>
      </c>
      <c r="B321" s="21" t="s">
        <v>6723</v>
      </c>
      <c r="C321" s="22" t="s">
        <v>6796</v>
      </c>
      <c r="D321" s="22" t="s">
        <v>6864</v>
      </c>
      <c r="E321" s="22" t="s">
        <v>6865</v>
      </c>
      <c r="F321" s="21" t="s">
        <v>28</v>
      </c>
      <c r="G321" s="21" t="s">
        <v>6725</v>
      </c>
      <c r="H321" s="40" t="s">
        <v>6866</v>
      </c>
      <c r="I321" s="35" t="s">
        <v>24</v>
      </c>
      <c r="J321" s="40" t="s">
        <v>6867</v>
      </c>
      <c r="K321" s="22">
        <v>2026.06</v>
      </c>
      <c r="L321" s="22">
        <v>2026.06</v>
      </c>
      <c r="M321" s="22">
        <v>2026.08</v>
      </c>
      <c r="N321" s="53">
        <v>160</v>
      </c>
      <c r="O321" s="53">
        <v>160</v>
      </c>
      <c r="P321" s="26">
        <v>0</v>
      </c>
      <c r="Q321" s="26">
        <v>100</v>
      </c>
      <c r="R321" s="41"/>
    </row>
    <row r="322" spans="1:18" s="27" customFormat="1" ht="30" customHeight="1" x14ac:dyDescent="0.3">
      <c r="A322" s="21">
        <f t="shared" si="6"/>
        <v>317</v>
      </c>
      <c r="B322" s="21" t="s">
        <v>6723</v>
      </c>
      <c r="C322" s="22" t="s">
        <v>6753</v>
      </c>
      <c r="D322" s="22" t="s">
        <v>6846</v>
      </c>
      <c r="E322" s="22" t="s">
        <v>6847</v>
      </c>
      <c r="F322" s="21" t="s">
        <v>28</v>
      </c>
      <c r="G322" s="21" t="s">
        <v>6725</v>
      </c>
      <c r="H322" s="40" t="s">
        <v>6868</v>
      </c>
      <c r="I322" s="35" t="s">
        <v>24</v>
      </c>
      <c r="J322" s="40" t="s">
        <v>6869</v>
      </c>
      <c r="K322" s="22">
        <v>2026.06</v>
      </c>
      <c r="L322" s="22">
        <v>2026.06</v>
      </c>
      <c r="M322" s="22">
        <v>2027.06</v>
      </c>
      <c r="N322" s="53">
        <v>250</v>
      </c>
      <c r="O322" s="53">
        <v>250</v>
      </c>
      <c r="P322" s="26">
        <v>0</v>
      </c>
      <c r="Q322" s="26">
        <v>50</v>
      </c>
      <c r="R322" s="41"/>
    </row>
    <row r="323" spans="1:18" s="27" customFormat="1" ht="30" customHeight="1" x14ac:dyDescent="0.3">
      <c r="A323" s="21">
        <f t="shared" ref="A323:A362" si="7">ROW()-5</f>
        <v>318</v>
      </c>
      <c r="B323" s="21" t="s">
        <v>6723</v>
      </c>
      <c r="C323" s="22" t="s">
        <v>6870</v>
      </c>
      <c r="D323" s="22" t="s">
        <v>6871</v>
      </c>
      <c r="E323" s="22" t="s">
        <v>6872</v>
      </c>
      <c r="F323" s="21" t="s">
        <v>28</v>
      </c>
      <c r="G323" s="21" t="s">
        <v>6725</v>
      </c>
      <c r="H323" s="40" t="s">
        <v>6873</v>
      </c>
      <c r="I323" s="35" t="s">
        <v>24</v>
      </c>
      <c r="J323" s="40" t="s">
        <v>6874</v>
      </c>
      <c r="K323" s="22">
        <v>2026.09</v>
      </c>
      <c r="L323" s="22">
        <v>2026.1</v>
      </c>
      <c r="M323" s="73" t="s">
        <v>6875</v>
      </c>
      <c r="N323" s="53">
        <v>220</v>
      </c>
      <c r="O323" s="53">
        <v>220</v>
      </c>
      <c r="P323" s="26">
        <v>0</v>
      </c>
      <c r="Q323" s="26">
        <v>50</v>
      </c>
      <c r="R323" s="41"/>
    </row>
    <row r="324" spans="1:18" s="27" customFormat="1" ht="30" customHeight="1" x14ac:dyDescent="0.3">
      <c r="A324" s="21">
        <f t="shared" si="7"/>
        <v>319</v>
      </c>
      <c r="B324" s="21" t="s">
        <v>6723</v>
      </c>
      <c r="C324" s="22" t="s">
        <v>6795</v>
      </c>
      <c r="D324" s="22" t="s">
        <v>6876</v>
      </c>
      <c r="E324" s="22" t="s">
        <v>6877</v>
      </c>
      <c r="F324" s="21" t="s">
        <v>28</v>
      </c>
      <c r="G324" s="21" t="s">
        <v>6725</v>
      </c>
      <c r="H324" s="40" t="s">
        <v>6878</v>
      </c>
      <c r="I324" s="35" t="s">
        <v>24</v>
      </c>
      <c r="J324" s="40" t="s">
        <v>6878</v>
      </c>
      <c r="K324" s="22">
        <v>2026.12</v>
      </c>
      <c r="L324" s="22" t="s">
        <v>6879</v>
      </c>
      <c r="M324" s="22" t="s">
        <v>6880</v>
      </c>
      <c r="N324" s="53">
        <v>5000</v>
      </c>
      <c r="O324" s="53">
        <v>5000</v>
      </c>
      <c r="P324" s="26">
        <v>0</v>
      </c>
      <c r="Q324" s="26">
        <v>0</v>
      </c>
      <c r="R324" s="41"/>
    </row>
    <row r="325" spans="1:18" s="27" customFormat="1" ht="30" customHeight="1" x14ac:dyDescent="0.3">
      <c r="A325" s="21">
        <f t="shared" si="7"/>
        <v>320</v>
      </c>
      <c r="B325" s="21" t="s">
        <v>6723</v>
      </c>
      <c r="C325" s="22" t="s">
        <v>6795</v>
      </c>
      <c r="D325" s="22" t="s">
        <v>6876</v>
      </c>
      <c r="E325" s="22" t="s">
        <v>6877</v>
      </c>
      <c r="F325" s="21" t="s">
        <v>28</v>
      </c>
      <c r="G325" s="21" t="s">
        <v>6725</v>
      </c>
      <c r="H325" s="40" t="s">
        <v>6881</v>
      </c>
      <c r="I325" s="35" t="s">
        <v>24</v>
      </c>
      <c r="J325" s="40" t="s">
        <v>6881</v>
      </c>
      <c r="K325" s="22">
        <v>2026.12</v>
      </c>
      <c r="L325" s="22" t="s">
        <v>6879</v>
      </c>
      <c r="M325" s="22" t="s">
        <v>6882</v>
      </c>
      <c r="N325" s="53">
        <v>1410</v>
      </c>
      <c r="O325" s="53">
        <v>1410</v>
      </c>
      <c r="P325" s="26">
        <v>0</v>
      </c>
      <c r="Q325" s="26">
        <v>0</v>
      </c>
      <c r="R325" s="41"/>
    </row>
    <row r="326" spans="1:18" s="27" customFormat="1" ht="30" customHeight="1" x14ac:dyDescent="0.3">
      <c r="A326" s="21">
        <f t="shared" si="7"/>
        <v>321</v>
      </c>
      <c r="B326" s="21" t="s">
        <v>6723</v>
      </c>
      <c r="C326" s="22" t="s">
        <v>6795</v>
      </c>
      <c r="D326" s="22" t="s">
        <v>6876</v>
      </c>
      <c r="E326" s="22" t="s">
        <v>6877</v>
      </c>
      <c r="F326" s="21" t="s">
        <v>28</v>
      </c>
      <c r="G326" s="21" t="s">
        <v>6725</v>
      </c>
      <c r="H326" s="40" t="s">
        <v>6883</v>
      </c>
      <c r="I326" s="35" t="s">
        <v>24</v>
      </c>
      <c r="J326" s="40" t="s">
        <v>6883</v>
      </c>
      <c r="K326" s="22">
        <v>2026.12</v>
      </c>
      <c r="L326" s="22" t="s">
        <v>6879</v>
      </c>
      <c r="M326" s="22" t="s">
        <v>6884</v>
      </c>
      <c r="N326" s="53">
        <v>840</v>
      </c>
      <c r="O326" s="53">
        <v>840</v>
      </c>
      <c r="P326" s="26">
        <v>0</v>
      </c>
      <c r="Q326" s="26">
        <v>0</v>
      </c>
      <c r="R326" s="41"/>
    </row>
    <row r="327" spans="1:18" s="27" customFormat="1" ht="30" customHeight="1" x14ac:dyDescent="0.3">
      <c r="A327" s="21">
        <f t="shared" si="7"/>
        <v>322</v>
      </c>
      <c r="B327" s="21" t="s">
        <v>6723</v>
      </c>
      <c r="C327" s="22" t="s">
        <v>6724</v>
      </c>
      <c r="D327" s="22" t="s">
        <v>6727</v>
      </c>
      <c r="E327" s="22" t="s">
        <v>6728</v>
      </c>
      <c r="F327" s="21" t="s">
        <v>28</v>
      </c>
      <c r="G327" s="21" t="s">
        <v>6725</v>
      </c>
      <c r="H327" s="40" t="s">
        <v>6885</v>
      </c>
      <c r="I327" s="35" t="s">
        <v>24</v>
      </c>
      <c r="J327" s="40" t="s">
        <v>6886</v>
      </c>
      <c r="K327" s="61" t="s">
        <v>6887</v>
      </c>
      <c r="L327" s="22" t="s">
        <v>6888</v>
      </c>
      <c r="M327" s="22" t="s">
        <v>6889</v>
      </c>
      <c r="N327" s="53">
        <v>8000</v>
      </c>
      <c r="O327" s="53">
        <v>8000</v>
      </c>
      <c r="P327" s="26">
        <v>0</v>
      </c>
      <c r="Q327" s="26">
        <v>0</v>
      </c>
      <c r="R327" s="41"/>
    </row>
    <row r="328" spans="1:18" s="27" customFormat="1" ht="30" customHeight="1" x14ac:dyDescent="0.3">
      <c r="A328" s="21">
        <f t="shared" si="7"/>
        <v>323</v>
      </c>
      <c r="B328" s="21" t="s">
        <v>6723</v>
      </c>
      <c r="C328" s="22" t="s">
        <v>6726</v>
      </c>
      <c r="D328" s="22" t="s">
        <v>6890</v>
      </c>
      <c r="E328" s="22" t="s">
        <v>6891</v>
      </c>
      <c r="F328" s="21" t="s">
        <v>28</v>
      </c>
      <c r="G328" s="21" t="s">
        <v>6725</v>
      </c>
      <c r="H328" s="40" t="s">
        <v>6892</v>
      </c>
      <c r="I328" s="35" t="s">
        <v>24</v>
      </c>
      <c r="J328" s="40" t="s">
        <v>6893</v>
      </c>
      <c r="K328" s="61" t="s">
        <v>6887</v>
      </c>
      <c r="L328" s="22" t="s">
        <v>6894</v>
      </c>
      <c r="M328" s="22"/>
      <c r="N328" s="53">
        <v>200</v>
      </c>
      <c r="O328" s="53">
        <v>200</v>
      </c>
      <c r="P328" s="26">
        <v>0</v>
      </c>
      <c r="Q328" s="26">
        <v>0</v>
      </c>
      <c r="R328" s="41"/>
    </row>
    <row r="329" spans="1:18" s="27" customFormat="1" ht="30" customHeight="1" x14ac:dyDescent="0.3">
      <c r="A329" s="21">
        <f t="shared" si="7"/>
        <v>324</v>
      </c>
      <c r="B329" s="21" t="s">
        <v>6723</v>
      </c>
      <c r="C329" s="22" t="s">
        <v>6724</v>
      </c>
      <c r="D329" s="22" t="s">
        <v>6727</v>
      </c>
      <c r="E329" s="22" t="s">
        <v>6728</v>
      </c>
      <c r="F329" s="21" t="s">
        <v>28</v>
      </c>
      <c r="G329" s="21" t="s">
        <v>6725</v>
      </c>
      <c r="H329" s="40" t="s">
        <v>6895</v>
      </c>
      <c r="I329" s="35" t="s">
        <v>24</v>
      </c>
      <c r="J329" s="40" t="s">
        <v>6896</v>
      </c>
      <c r="K329" s="61" t="s">
        <v>6887</v>
      </c>
      <c r="L329" s="22" t="s">
        <v>6888</v>
      </c>
      <c r="M329" s="22" t="s">
        <v>6889</v>
      </c>
      <c r="N329" s="53">
        <v>900</v>
      </c>
      <c r="O329" s="53">
        <v>900</v>
      </c>
      <c r="P329" s="26">
        <v>0</v>
      </c>
      <c r="Q329" s="26">
        <v>0</v>
      </c>
      <c r="R329" s="41"/>
    </row>
    <row r="330" spans="1:18" s="27" customFormat="1" ht="30" customHeight="1" x14ac:dyDescent="0.3">
      <c r="A330" s="21">
        <f t="shared" si="7"/>
        <v>325</v>
      </c>
      <c r="B330" s="25" t="s">
        <v>6897</v>
      </c>
      <c r="C330" s="21" t="s">
        <v>6898</v>
      </c>
      <c r="D330" s="21" t="s">
        <v>6899</v>
      </c>
      <c r="E330" s="21" t="s">
        <v>6900</v>
      </c>
      <c r="F330" s="21" t="s">
        <v>312</v>
      </c>
      <c r="G330" s="21" t="s">
        <v>6901</v>
      </c>
      <c r="H330" s="21" t="s">
        <v>6902</v>
      </c>
      <c r="I330" s="21" t="s">
        <v>6903</v>
      </c>
      <c r="J330" s="25" t="s">
        <v>6904</v>
      </c>
      <c r="K330" s="23" t="s">
        <v>6905</v>
      </c>
      <c r="L330" s="23" t="s">
        <v>6905</v>
      </c>
      <c r="M330" s="21" t="s">
        <v>219</v>
      </c>
      <c r="N330" s="51">
        <v>1700</v>
      </c>
      <c r="O330" s="51">
        <v>850</v>
      </c>
      <c r="P330" s="21">
        <v>50</v>
      </c>
      <c r="Q330" s="21">
        <v>100</v>
      </c>
      <c r="R330" s="21" t="s">
        <v>6906</v>
      </c>
    </row>
    <row r="331" spans="1:18" s="27" customFormat="1" ht="30" customHeight="1" x14ac:dyDescent="0.3">
      <c r="A331" s="21">
        <f t="shared" si="7"/>
        <v>326</v>
      </c>
      <c r="B331" s="25" t="s">
        <v>6897</v>
      </c>
      <c r="C331" s="21" t="s">
        <v>6898</v>
      </c>
      <c r="D331" s="21" t="s">
        <v>6907</v>
      </c>
      <c r="E331" s="21" t="s">
        <v>6908</v>
      </c>
      <c r="F331" s="21" t="s">
        <v>312</v>
      </c>
      <c r="G331" s="21" t="s">
        <v>6901</v>
      </c>
      <c r="H331" s="21" t="s">
        <v>6909</v>
      </c>
      <c r="I331" s="21" t="s">
        <v>6903</v>
      </c>
      <c r="J331" s="25" t="s">
        <v>6904</v>
      </c>
      <c r="K331" s="23">
        <v>2026.03</v>
      </c>
      <c r="L331" s="23">
        <v>2026.03</v>
      </c>
      <c r="M331" s="21" t="s">
        <v>219</v>
      </c>
      <c r="N331" s="51">
        <v>2000</v>
      </c>
      <c r="O331" s="51">
        <v>1000</v>
      </c>
      <c r="P331" s="21">
        <v>50</v>
      </c>
      <c r="Q331" s="21">
        <v>100</v>
      </c>
      <c r="R331" s="21" t="s">
        <v>6906</v>
      </c>
    </row>
    <row r="332" spans="1:18" s="27" customFormat="1" ht="30" customHeight="1" x14ac:dyDescent="0.3">
      <c r="A332" s="21">
        <f t="shared" si="7"/>
        <v>327</v>
      </c>
      <c r="B332" s="25" t="s">
        <v>6897</v>
      </c>
      <c r="C332" s="21" t="s">
        <v>6898</v>
      </c>
      <c r="D332" s="21" t="s">
        <v>6910</v>
      </c>
      <c r="E332" s="21" t="s">
        <v>6911</v>
      </c>
      <c r="F332" s="21" t="s">
        <v>312</v>
      </c>
      <c r="G332" s="21" t="s">
        <v>6901</v>
      </c>
      <c r="H332" s="21" t="s">
        <v>6912</v>
      </c>
      <c r="I332" s="21" t="s">
        <v>6903</v>
      </c>
      <c r="J332" s="25" t="s">
        <v>6904</v>
      </c>
      <c r="K332" s="23">
        <v>2026.08</v>
      </c>
      <c r="L332" s="23">
        <v>2026.08</v>
      </c>
      <c r="M332" s="21" t="s">
        <v>6913</v>
      </c>
      <c r="N332" s="51">
        <v>240</v>
      </c>
      <c r="O332" s="51">
        <v>240</v>
      </c>
      <c r="P332" s="21">
        <v>100</v>
      </c>
      <c r="Q332" s="21">
        <v>100</v>
      </c>
      <c r="R332" s="21" t="s">
        <v>6906</v>
      </c>
    </row>
    <row r="333" spans="1:18" s="27" customFormat="1" ht="30" customHeight="1" x14ac:dyDescent="0.3">
      <c r="A333" s="21">
        <f t="shared" si="7"/>
        <v>328</v>
      </c>
      <c r="B333" s="25" t="s">
        <v>6897</v>
      </c>
      <c r="C333" s="21" t="s">
        <v>6898</v>
      </c>
      <c r="D333" s="21" t="s">
        <v>6914</v>
      </c>
      <c r="E333" s="21" t="s">
        <v>6915</v>
      </c>
      <c r="F333" s="21" t="s">
        <v>312</v>
      </c>
      <c r="G333" s="21" t="s">
        <v>6901</v>
      </c>
      <c r="H333" s="21" t="s">
        <v>6916</v>
      </c>
      <c r="I333" s="21" t="s">
        <v>6903</v>
      </c>
      <c r="J333" s="25" t="s">
        <v>6904</v>
      </c>
      <c r="K333" s="23" t="s">
        <v>6917</v>
      </c>
      <c r="L333" s="23" t="s">
        <v>6917</v>
      </c>
      <c r="M333" s="21" t="s">
        <v>6913</v>
      </c>
      <c r="N333" s="51">
        <v>200</v>
      </c>
      <c r="O333" s="51">
        <v>200</v>
      </c>
      <c r="P333" s="21">
        <v>100</v>
      </c>
      <c r="Q333" s="21">
        <v>100</v>
      </c>
      <c r="R333" s="21" t="s">
        <v>6906</v>
      </c>
    </row>
    <row r="334" spans="1:18" s="27" customFormat="1" ht="30" customHeight="1" x14ac:dyDescent="0.3">
      <c r="A334" s="21">
        <f t="shared" si="7"/>
        <v>329</v>
      </c>
      <c r="B334" s="25" t="s">
        <v>6897</v>
      </c>
      <c r="C334" s="21" t="s">
        <v>6898</v>
      </c>
      <c r="D334" s="21" t="s">
        <v>3387</v>
      </c>
      <c r="E334" s="21" t="s">
        <v>6918</v>
      </c>
      <c r="F334" s="21" t="s">
        <v>312</v>
      </c>
      <c r="G334" s="21" t="s">
        <v>6901</v>
      </c>
      <c r="H334" s="21" t="s">
        <v>6919</v>
      </c>
      <c r="I334" s="21" t="s">
        <v>6903</v>
      </c>
      <c r="J334" s="25" t="s">
        <v>6904</v>
      </c>
      <c r="K334" s="23" t="s">
        <v>6920</v>
      </c>
      <c r="L334" s="23" t="s">
        <v>6920</v>
      </c>
      <c r="M334" s="21" t="s">
        <v>6913</v>
      </c>
      <c r="N334" s="51">
        <v>300</v>
      </c>
      <c r="O334" s="51">
        <v>300</v>
      </c>
      <c r="P334" s="21">
        <v>100</v>
      </c>
      <c r="Q334" s="21">
        <v>100</v>
      </c>
      <c r="R334" s="21" t="s">
        <v>6906</v>
      </c>
    </row>
    <row r="335" spans="1:18" s="27" customFormat="1" ht="30" customHeight="1" x14ac:dyDescent="0.3">
      <c r="A335" s="21">
        <f t="shared" si="7"/>
        <v>330</v>
      </c>
      <c r="B335" s="25" t="s">
        <v>6897</v>
      </c>
      <c r="C335" s="21" t="s">
        <v>6898</v>
      </c>
      <c r="D335" s="21" t="s">
        <v>6921</v>
      </c>
      <c r="E335" s="21" t="s">
        <v>6922</v>
      </c>
      <c r="F335" s="21" t="s">
        <v>312</v>
      </c>
      <c r="G335" s="21" t="s">
        <v>6901</v>
      </c>
      <c r="H335" s="21" t="s">
        <v>6923</v>
      </c>
      <c r="I335" s="21" t="s">
        <v>6903</v>
      </c>
      <c r="J335" s="25" t="s">
        <v>6904</v>
      </c>
      <c r="K335" s="23">
        <v>2026.03</v>
      </c>
      <c r="L335" s="23">
        <v>2026.03</v>
      </c>
      <c r="M335" s="21" t="s">
        <v>6913</v>
      </c>
      <c r="N335" s="51">
        <v>500</v>
      </c>
      <c r="O335" s="51">
        <v>500</v>
      </c>
      <c r="P335" s="21">
        <v>100</v>
      </c>
      <c r="Q335" s="21">
        <v>100</v>
      </c>
      <c r="R335" s="21" t="s">
        <v>6906</v>
      </c>
    </row>
    <row r="336" spans="1:18" s="27" customFormat="1" ht="30" customHeight="1" x14ac:dyDescent="0.3">
      <c r="A336" s="21">
        <f t="shared" si="7"/>
        <v>331</v>
      </c>
      <c r="B336" s="25" t="s">
        <v>6897</v>
      </c>
      <c r="C336" s="21" t="s">
        <v>6898</v>
      </c>
      <c r="D336" s="21" t="s">
        <v>6924</v>
      </c>
      <c r="E336" s="21" t="s">
        <v>6925</v>
      </c>
      <c r="F336" s="21" t="s">
        <v>312</v>
      </c>
      <c r="G336" s="21" t="s">
        <v>6901</v>
      </c>
      <c r="H336" s="21" t="s">
        <v>6926</v>
      </c>
      <c r="I336" s="21" t="s">
        <v>6903</v>
      </c>
      <c r="J336" s="25" t="s">
        <v>6904</v>
      </c>
      <c r="K336" s="23">
        <v>2026.05</v>
      </c>
      <c r="L336" s="23">
        <v>2026.05</v>
      </c>
      <c r="M336" s="21" t="s">
        <v>6913</v>
      </c>
      <c r="N336" s="51">
        <v>350</v>
      </c>
      <c r="O336" s="51">
        <v>350</v>
      </c>
      <c r="P336" s="21">
        <v>100</v>
      </c>
      <c r="Q336" s="21">
        <v>100</v>
      </c>
      <c r="R336" s="21" t="s">
        <v>6906</v>
      </c>
    </row>
    <row r="337" spans="1:18" s="27" customFormat="1" ht="30" customHeight="1" x14ac:dyDescent="0.3">
      <c r="A337" s="21">
        <f t="shared" si="7"/>
        <v>332</v>
      </c>
      <c r="B337" s="25" t="s">
        <v>6897</v>
      </c>
      <c r="C337" s="19" t="s">
        <v>6927</v>
      </c>
      <c r="D337" s="21" t="s">
        <v>6928</v>
      </c>
      <c r="E337" s="21" t="s">
        <v>6929</v>
      </c>
      <c r="F337" s="21" t="s">
        <v>312</v>
      </c>
      <c r="G337" s="21" t="s">
        <v>6901</v>
      </c>
      <c r="H337" s="19" t="s">
        <v>6930</v>
      </c>
      <c r="I337" s="21" t="s">
        <v>6931</v>
      </c>
      <c r="J337" s="25" t="s">
        <v>6904</v>
      </c>
      <c r="K337" s="23">
        <v>2026.01</v>
      </c>
      <c r="L337" s="23">
        <v>2026.01</v>
      </c>
      <c r="M337" s="21" t="s">
        <v>6913</v>
      </c>
      <c r="N337" s="51">
        <v>280</v>
      </c>
      <c r="O337" s="51">
        <v>280</v>
      </c>
      <c r="P337" s="21">
        <v>100</v>
      </c>
      <c r="Q337" s="21">
        <v>100</v>
      </c>
      <c r="R337" s="21" t="s">
        <v>6906</v>
      </c>
    </row>
    <row r="338" spans="1:18" s="27" customFormat="1" ht="30" customHeight="1" x14ac:dyDescent="0.3">
      <c r="A338" s="21">
        <f t="shared" si="7"/>
        <v>333</v>
      </c>
      <c r="B338" s="25" t="s">
        <v>6897</v>
      </c>
      <c r="C338" s="20" t="s">
        <v>6932</v>
      </c>
      <c r="D338" s="21" t="s">
        <v>6933</v>
      </c>
      <c r="E338" s="21" t="s">
        <v>6934</v>
      </c>
      <c r="F338" s="21" t="s">
        <v>312</v>
      </c>
      <c r="G338" s="21" t="s">
        <v>6901</v>
      </c>
      <c r="H338" s="19" t="s">
        <v>6935</v>
      </c>
      <c r="I338" s="21" t="s">
        <v>6936</v>
      </c>
      <c r="J338" s="25" t="s">
        <v>6904</v>
      </c>
      <c r="K338" s="24">
        <v>2026.02</v>
      </c>
      <c r="L338" s="24">
        <v>2026.02</v>
      </c>
      <c r="M338" s="21" t="s">
        <v>6913</v>
      </c>
      <c r="N338" s="51">
        <v>200</v>
      </c>
      <c r="O338" s="51">
        <v>200</v>
      </c>
      <c r="P338" s="21">
        <v>100</v>
      </c>
      <c r="Q338" s="21">
        <v>100</v>
      </c>
      <c r="R338" s="21" t="s">
        <v>6906</v>
      </c>
    </row>
    <row r="339" spans="1:18" s="27" customFormat="1" ht="30" customHeight="1" x14ac:dyDescent="0.3">
      <c r="A339" s="21">
        <f t="shared" si="7"/>
        <v>334</v>
      </c>
      <c r="B339" s="25" t="s">
        <v>6897</v>
      </c>
      <c r="C339" s="20" t="s">
        <v>6932</v>
      </c>
      <c r="D339" s="21" t="s">
        <v>6933</v>
      </c>
      <c r="E339" s="21" t="s">
        <v>6934</v>
      </c>
      <c r="F339" s="21" t="s">
        <v>312</v>
      </c>
      <c r="G339" s="21" t="s">
        <v>6901</v>
      </c>
      <c r="H339" s="19" t="s">
        <v>6937</v>
      </c>
      <c r="I339" s="21" t="s">
        <v>6938</v>
      </c>
      <c r="J339" s="25" t="s">
        <v>6904</v>
      </c>
      <c r="K339" s="21">
        <v>2026.02</v>
      </c>
      <c r="L339" s="21">
        <v>2026.02</v>
      </c>
      <c r="M339" s="21" t="s">
        <v>6913</v>
      </c>
      <c r="N339" s="51">
        <v>250</v>
      </c>
      <c r="O339" s="51">
        <v>250</v>
      </c>
      <c r="P339" s="21">
        <v>100</v>
      </c>
      <c r="Q339" s="21">
        <v>100</v>
      </c>
      <c r="R339" s="21" t="s">
        <v>6906</v>
      </c>
    </row>
    <row r="340" spans="1:18" s="27" customFormat="1" ht="30" customHeight="1" x14ac:dyDescent="0.3">
      <c r="A340" s="21">
        <f t="shared" si="7"/>
        <v>335</v>
      </c>
      <c r="B340" s="25" t="s">
        <v>6897</v>
      </c>
      <c r="C340" s="20" t="s">
        <v>6932</v>
      </c>
      <c r="D340" s="21" t="s">
        <v>6939</v>
      </c>
      <c r="E340" s="21" t="s">
        <v>6940</v>
      </c>
      <c r="F340" s="21" t="s">
        <v>312</v>
      </c>
      <c r="G340" s="21" t="s">
        <v>6901</v>
      </c>
      <c r="H340" s="22" t="s">
        <v>6941</v>
      </c>
      <c r="I340" s="21" t="s">
        <v>6942</v>
      </c>
      <c r="J340" s="25" t="s">
        <v>6904</v>
      </c>
      <c r="K340" s="21">
        <v>2026.03</v>
      </c>
      <c r="L340" s="21">
        <v>2026.03</v>
      </c>
      <c r="M340" s="21" t="s">
        <v>6913</v>
      </c>
      <c r="N340" s="51">
        <v>150</v>
      </c>
      <c r="O340" s="51">
        <v>150</v>
      </c>
      <c r="P340" s="21">
        <v>100</v>
      </c>
      <c r="Q340" s="21">
        <v>100</v>
      </c>
      <c r="R340" s="21" t="s">
        <v>6906</v>
      </c>
    </row>
    <row r="341" spans="1:18" s="27" customFormat="1" ht="30" customHeight="1" x14ac:dyDescent="0.3">
      <c r="A341" s="21">
        <f t="shared" si="7"/>
        <v>336</v>
      </c>
      <c r="B341" s="25" t="s">
        <v>6897</v>
      </c>
      <c r="C341" s="20" t="s">
        <v>6943</v>
      </c>
      <c r="D341" s="21" t="s">
        <v>6944</v>
      </c>
      <c r="E341" s="21" t="s">
        <v>6945</v>
      </c>
      <c r="F341" s="21" t="s">
        <v>312</v>
      </c>
      <c r="G341" s="21" t="s">
        <v>6901</v>
      </c>
      <c r="H341" s="19" t="s">
        <v>6946</v>
      </c>
      <c r="I341" s="21" t="s">
        <v>6947</v>
      </c>
      <c r="J341" s="25" t="s">
        <v>6904</v>
      </c>
      <c r="K341" s="21">
        <v>2025.02</v>
      </c>
      <c r="L341" s="21">
        <v>2025.02</v>
      </c>
      <c r="M341" s="21" t="s">
        <v>6913</v>
      </c>
      <c r="N341" s="51">
        <v>300</v>
      </c>
      <c r="O341" s="51">
        <v>300</v>
      </c>
      <c r="P341" s="21">
        <v>100</v>
      </c>
      <c r="Q341" s="21">
        <v>100</v>
      </c>
      <c r="R341" s="21" t="s">
        <v>6906</v>
      </c>
    </row>
    <row r="342" spans="1:18" s="27" customFormat="1" ht="30" customHeight="1" x14ac:dyDescent="0.3">
      <c r="A342" s="21">
        <f t="shared" si="7"/>
        <v>337</v>
      </c>
      <c r="B342" s="25" t="s">
        <v>6897</v>
      </c>
      <c r="C342" s="21" t="s">
        <v>6948</v>
      </c>
      <c r="D342" s="21" t="s">
        <v>6949</v>
      </c>
      <c r="E342" s="21" t="s">
        <v>6950</v>
      </c>
      <c r="F342" s="21" t="s">
        <v>312</v>
      </c>
      <c r="G342" s="21" t="s">
        <v>6901</v>
      </c>
      <c r="H342" s="21" t="s">
        <v>6951</v>
      </c>
      <c r="I342" s="21" t="s">
        <v>6903</v>
      </c>
      <c r="J342" s="25" t="s">
        <v>6904</v>
      </c>
      <c r="K342" s="23" t="s">
        <v>6917</v>
      </c>
      <c r="L342" s="23" t="s">
        <v>6917</v>
      </c>
      <c r="M342" s="21" t="s">
        <v>6913</v>
      </c>
      <c r="N342" s="51">
        <v>150</v>
      </c>
      <c r="O342" s="51">
        <v>150</v>
      </c>
      <c r="P342" s="21">
        <v>100</v>
      </c>
      <c r="Q342" s="21">
        <v>100</v>
      </c>
      <c r="R342" s="21" t="s">
        <v>6906</v>
      </c>
    </row>
    <row r="343" spans="1:18" s="27" customFormat="1" ht="30" customHeight="1" x14ac:dyDescent="0.3">
      <c r="A343" s="21">
        <f t="shared" si="7"/>
        <v>338</v>
      </c>
      <c r="B343" s="25" t="s">
        <v>6897</v>
      </c>
      <c r="C343" s="21" t="s">
        <v>6948</v>
      </c>
      <c r="D343" s="21" t="s">
        <v>6952</v>
      </c>
      <c r="E343" s="21" t="s">
        <v>6953</v>
      </c>
      <c r="F343" s="21" t="s">
        <v>312</v>
      </c>
      <c r="G343" s="21" t="s">
        <v>6901</v>
      </c>
      <c r="H343" s="21" t="s">
        <v>6954</v>
      </c>
      <c r="I343" s="21" t="s">
        <v>6903</v>
      </c>
      <c r="J343" s="25" t="s">
        <v>6904</v>
      </c>
      <c r="K343" s="23" t="s">
        <v>6955</v>
      </c>
      <c r="L343" s="23" t="s">
        <v>6955</v>
      </c>
      <c r="M343" s="21" t="s">
        <v>6913</v>
      </c>
      <c r="N343" s="51">
        <v>120</v>
      </c>
      <c r="O343" s="51">
        <v>120</v>
      </c>
      <c r="P343" s="21">
        <v>100</v>
      </c>
      <c r="Q343" s="21">
        <v>100</v>
      </c>
      <c r="R343" s="21" t="s">
        <v>6906</v>
      </c>
    </row>
    <row r="344" spans="1:18" s="27" customFormat="1" ht="30" customHeight="1" x14ac:dyDescent="0.3">
      <c r="A344" s="21">
        <f t="shared" si="7"/>
        <v>339</v>
      </c>
      <c r="B344" s="25" t="s">
        <v>6897</v>
      </c>
      <c r="C344" s="21" t="s">
        <v>6948</v>
      </c>
      <c r="D344" s="21" t="s">
        <v>6956</v>
      </c>
      <c r="E344" s="21" t="s">
        <v>6957</v>
      </c>
      <c r="F344" s="21" t="s">
        <v>312</v>
      </c>
      <c r="G344" s="21" t="s">
        <v>6901</v>
      </c>
      <c r="H344" s="21" t="s">
        <v>6958</v>
      </c>
      <c r="I344" s="21" t="s">
        <v>6903</v>
      </c>
      <c r="J344" s="25" t="s">
        <v>6904</v>
      </c>
      <c r="K344" s="23" t="s">
        <v>6917</v>
      </c>
      <c r="L344" s="23" t="s">
        <v>6917</v>
      </c>
      <c r="M344" s="21" t="s">
        <v>6913</v>
      </c>
      <c r="N344" s="51">
        <v>90</v>
      </c>
      <c r="O344" s="51">
        <v>90</v>
      </c>
      <c r="P344" s="21">
        <v>100</v>
      </c>
      <c r="Q344" s="21">
        <v>100</v>
      </c>
      <c r="R344" s="21" t="s">
        <v>6906</v>
      </c>
    </row>
    <row r="345" spans="1:18" s="27" customFormat="1" ht="30" customHeight="1" x14ac:dyDescent="0.3">
      <c r="A345" s="21">
        <f t="shared" si="7"/>
        <v>340</v>
      </c>
      <c r="B345" s="25" t="s">
        <v>6897</v>
      </c>
      <c r="C345" s="21" t="s">
        <v>6948</v>
      </c>
      <c r="D345" s="21" t="s">
        <v>6956</v>
      </c>
      <c r="E345" s="21" t="s">
        <v>6957</v>
      </c>
      <c r="F345" s="21" t="s">
        <v>312</v>
      </c>
      <c r="G345" s="21" t="s">
        <v>6901</v>
      </c>
      <c r="H345" s="21" t="s">
        <v>6959</v>
      </c>
      <c r="I345" s="21" t="s">
        <v>6903</v>
      </c>
      <c r="J345" s="25" t="s">
        <v>6904</v>
      </c>
      <c r="K345" s="23" t="s">
        <v>6920</v>
      </c>
      <c r="L345" s="23" t="s">
        <v>6920</v>
      </c>
      <c r="M345" s="21" t="s">
        <v>6913</v>
      </c>
      <c r="N345" s="51">
        <v>120</v>
      </c>
      <c r="O345" s="51">
        <v>120</v>
      </c>
      <c r="P345" s="21">
        <v>100</v>
      </c>
      <c r="Q345" s="21">
        <v>100</v>
      </c>
      <c r="R345" s="21" t="s">
        <v>6906</v>
      </c>
    </row>
    <row r="346" spans="1:18" s="27" customFormat="1" ht="30" customHeight="1" x14ac:dyDescent="0.3">
      <c r="A346" s="21">
        <f t="shared" si="7"/>
        <v>341</v>
      </c>
      <c r="B346" s="25" t="s">
        <v>6897</v>
      </c>
      <c r="C346" s="21" t="s">
        <v>6948</v>
      </c>
      <c r="D346" s="21" t="s">
        <v>6960</v>
      </c>
      <c r="E346" s="21" t="s">
        <v>6961</v>
      </c>
      <c r="F346" s="21" t="s">
        <v>312</v>
      </c>
      <c r="G346" s="21" t="s">
        <v>6901</v>
      </c>
      <c r="H346" s="21" t="s">
        <v>6962</v>
      </c>
      <c r="I346" s="21" t="s">
        <v>6903</v>
      </c>
      <c r="J346" s="25" t="s">
        <v>6904</v>
      </c>
      <c r="K346" s="23" t="s">
        <v>6917</v>
      </c>
      <c r="L346" s="23" t="s">
        <v>6917</v>
      </c>
      <c r="M346" s="21" t="s">
        <v>6913</v>
      </c>
      <c r="N346" s="51">
        <v>3000</v>
      </c>
      <c r="O346" s="51">
        <v>3000</v>
      </c>
      <c r="P346" s="21">
        <v>100</v>
      </c>
      <c r="Q346" s="21">
        <v>100</v>
      </c>
      <c r="R346" s="21" t="s">
        <v>6906</v>
      </c>
    </row>
    <row r="347" spans="1:18" s="27" customFormat="1" ht="30" customHeight="1" x14ac:dyDescent="0.3">
      <c r="A347" s="21">
        <f t="shared" si="7"/>
        <v>342</v>
      </c>
      <c r="B347" s="25" t="s">
        <v>6897</v>
      </c>
      <c r="C347" s="21" t="s">
        <v>6963</v>
      </c>
      <c r="D347" s="21" t="s">
        <v>6964</v>
      </c>
      <c r="E347" s="21" t="s">
        <v>6965</v>
      </c>
      <c r="F347" s="21" t="s">
        <v>312</v>
      </c>
      <c r="G347" s="21" t="s">
        <v>6901</v>
      </c>
      <c r="H347" s="21" t="s">
        <v>6966</v>
      </c>
      <c r="I347" s="21" t="s">
        <v>6903</v>
      </c>
      <c r="J347" s="25" t="s">
        <v>6904</v>
      </c>
      <c r="K347" s="23">
        <v>2026.01</v>
      </c>
      <c r="L347" s="23">
        <v>2026.01</v>
      </c>
      <c r="M347" s="21" t="s">
        <v>6913</v>
      </c>
      <c r="N347" s="51">
        <v>4200</v>
      </c>
      <c r="O347" s="51">
        <v>4200</v>
      </c>
      <c r="P347" s="21">
        <v>100</v>
      </c>
      <c r="Q347" s="21">
        <v>100</v>
      </c>
      <c r="R347" s="21" t="s">
        <v>6906</v>
      </c>
    </row>
    <row r="348" spans="1:18" s="27" customFormat="1" ht="30" customHeight="1" x14ac:dyDescent="0.3">
      <c r="A348" s="21">
        <f t="shared" si="7"/>
        <v>343</v>
      </c>
      <c r="B348" s="25" t="s">
        <v>6897</v>
      </c>
      <c r="C348" s="21" t="s">
        <v>6967</v>
      </c>
      <c r="D348" s="21" t="s">
        <v>6968</v>
      </c>
      <c r="E348" s="21" t="s">
        <v>6969</v>
      </c>
      <c r="F348" s="21" t="s">
        <v>312</v>
      </c>
      <c r="G348" s="21" t="s">
        <v>6901</v>
      </c>
      <c r="H348" s="21" t="s">
        <v>6970</v>
      </c>
      <c r="I348" s="21" t="s">
        <v>6903</v>
      </c>
      <c r="J348" s="25" t="s">
        <v>6904</v>
      </c>
      <c r="K348" s="23">
        <v>2026.02</v>
      </c>
      <c r="L348" s="23">
        <v>2026.02</v>
      </c>
      <c r="M348" s="21" t="s">
        <v>6913</v>
      </c>
      <c r="N348" s="51">
        <v>250</v>
      </c>
      <c r="O348" s="51">
        <v>250</v>
      </c>
      <c r="P348" s="21">
        <v>100</v>
      </c>
      <c r="Q348" s="21">
        <v>100</v>
      </c>
      <c r="R348" s="21" t="s">
        <v>6906</v>
      </c>
    </row>
    <row r="349" spans="1:18" s="27" customFormat="1" ht="30" customHeight="1" x14ac:dyDescent="0.3">
      <c r="A349" s="21">
        <f t="shared" si="7"/>
        <v>344</v>
      </c>
      <c r="B349" s="25" t="s">
        <v>6897</v>
      </c>
      <c r="C349" s="21" t="s">
        <v>6967</v>
      </c>
      <c r="D349" s="21" t="s">
        <v>6968</v>
      </c>
      <c r="E349" s="21" t="s">
        <v>6971</v>
      </c>
      <c r="F349" s="21" t="s">
        <v>312</v>
      </c>
      <c r="G349" s="21" t="s">
        <v>6901</v>
      </c>
      <c r="H349" s="21" t="s">
        <v>6972</v>
      </c>
      <c r="I349" s="21" t="s">
        <v>6903</v>
      </c>
      <c r="J349" s="25" t="s">
        <v>6904</v>
      </c>
      <c r="K349" s="20">
        <v>2026.11</v>
      </c>
      <c r="L349" s="20">
        <v>2026.11</v>
      </c>
      <c r="M349" s="21" t="s">
        <v>6913</v>
      </c>
      <c r="N349" s="51">
        <v>353</v>
      </c>
      <c r="O349" s="51">
        <v>353</v>
      </c>
      <c r="P349" s="21">
        <v>100</v>
      </c>
      <c r="Q349" s="21">
        <v>100</v>
      </c>
      <c r="R349" s="21" t="s">
        <v>6906</v>
      </c>
    </row>
    <row r="350" spans="1:18" s="27" customFormat="1" ht="30" customHeight="1" x14ac:dyDescent="0.3">
      <c r="A350" s="21">
        <f t="shared" si="7"/>
        <v>345</v>
      </c>
      <c r="B350" s="25" t="s">
        <v>6897</v>
      </c>
      <c r="C350" s="21" t="s">
        <v>6967</v>
      </c>
      <c r="D350" s="21" t="s">
        <v>6973</v>
      </c>
      <c r="E350" s="21" t="s">
        <v>6974</v>
      </c>
      <c r="F350" s="21" t="s">
        <v>312</v>
      </c>
      <c r="G350" s="21" t="s">
        <v>6901</v>
      </c>
      <c r="H350" s="21" t="s">
        <v>6975</v>
      </c>
      <c r="I350" s="21" t="s">
        <v>6903</v>
      </c>
      <c r="J350" s="25" t="s">
        <v>6904</v>
      </c>
      <c r="K350" s="23">
        <v>2026.05</v>
      </c>
      <c r="L350" s="23">
        <v>2026.05</v>
      </c>
      <c r="M350" s="21" t="s">
        <v>6913</v>
      </c>
      <c r="N350" s="51">
        <v>150</v>
      </c>
      <c r="O350" s="51">
        <v>150</v>
      </c>
      <c r="P350" s="21">
        <v>100</v>
      </c>
      <c r="Q350" s="21">
        <v>100</v>
      </c>
      <c r="R350" s="21" t="s">
        <v>6906</v>
      </c>
    </row>
    <row r="351" spans="1:18" s="27" customFormat="1" ht="30" customHeight="1" x14ac:dyDescent="0.3">
      <c r="A351" s="21">
        <f t="shared" si="7"/>
        <v>346</v>
      </c>
      <c r="B351" s="25" t="s">
        <v>6897</v>
      </c>
      <c r="C351" s="21" t="s">
        <v>6967</v>
      </c>
      <c r="D351" s="21" t="s">
        <v>6976</v>
      </c>
      <c r="E351" s="21" t="s">
        <v>6977</v>
      </c>
      <c r="F351" s="21" t="s">
        <v>312</v>
      </c>
      <c r="G351" s="21" t="s">
        <v>6901</v>
      </c>
      <c r="H351" s="21" t="s">
        <v>6978</v>
      </c>
      <c r="I351" s="21" t="s">
        <v>6903</v>
      </c>
      <c r="J351" s="25" t="s">
        <v>6904</v>
      </c>
      <c r="K351" s="22">
        <v>2026.02</v>
      </c>
      <c r="L351" s="22">
        <v>2026.02</v>
      </c>
      <c r="M351" s="21" t="s">
        <v>6913</v>
      </c>
      <c r="N351" s="51">
        <v>200</v>
      </c>
      <c r="O351" s="51">
        <v>200</v>
      </c>
      <c r="P351" s="21">
        <v>100</v>
      </c>
      <c r="Q351" s="21">
        <v>100</v>
      </c>
      <c r="R351" s="21" t="s">
        <v>6906</v>
      </c>
    </row>
    <row r="352" spans="1:18" s="27" customFormat="1" ht="30" customHeight="1" x14ac:dyDescent="0.3">
      <c r="A352" s="21">
        <f t="shared" si="7"/>
        <v>347</v>
      </c>
      <c r="B352" s="25" t="s">
        <v>6897</v>
      </c>
      <c r="C352" s="21" t="s">
        <v>6967</v>
      </c>
      <c r="D352" s="21" t="s">
        <v>6979</v>
      </c>
      <c r="E352" s="21" t="s">
        <v>6980</v>
      </c>
      <c r="F352" s="21" t="s">
        <v>312</v>
      </c>
      <c r="G352" s="21" t="s">
        <v>6901</v>
      </c>
      <c r="H352" s="21" t="s">
        <v>6981</v>
      </c>
      <c r="I352" s="21" t="s">
        <v>6903</v>
      </c>
      <c r="J352" s="25" t="s">
        <v>6904</v>
      </c>
      <c r="K352" s="24">
        <v>2026.11</v>
      </c>
      <c r="L352" s="24">
        <v>2026.11</v>
      </c>
      <c r="M352" s="21" t="s">
        <v>6913</v>
      </c>
      <c r="N352" s="51">
        <v>200</v>
      </c>
      <c r="O352" s="51">
        <v>200</v>
      </c>
      <c r="P352" s="21">
        <v>100</v>
      </c>
      <c r="Q352" s="21">
        <v>100</v>
      </c>
      <c r="R352" s="21" t="s">
        <v>6906</v>
      </c>
    </row>
    <row r="353" spans="1:18" s="27" customFormat="1" ht="30" customHeight="1" x14ac:dyDescent="0.3">
      <c r="A353" s="21">
        <f t="shared" si="7"/>
        <v>348</v>
      </c>
      <c r="B353" s="25" t="s">
        <v>6897</v>
      </c>
      <c r="C353" s="21" t="s">
        <v>6967</v>
      </c>
      <c r="D353" s="21" t="s">
        <v>6976</v>
      </c>
      <c r="E353" s="21" t="s">
        <v>6977</v>
      </c>
      <c r="F353" s="21" t="s">
        <v>312</v>
      </c>
      <c r="G353" s="21" t="s">
        <v>6901</v>
      </c>
      <c r="H353" s="21" t="s">
        <v>6982</v>
      </c>
      <c r="I353" s="21" t="s">
        <v>6903</v>
      </c>
      <c r="J353" s="25" t="s">
        <v>6904</v>
      </c>
      <c r="K353" s="24">
        <v>2026.09</v>
      </c>
      <c r="L353" s="24">
        <v>2026.09</v>
      </c>
      <c r="M353" s="21" t="s">
        <v>6913</v>
      </c>
      <c r="N353" s="51">
        <v>470</v>
      </c>
      <c r="O353" s="51">
        <v>470</v>
      </c>
      <c r="P353" s="21">
        <v>100</v>
      </c>
      <c r="Q353" s="21">
        <v>100</v>
      </c>
      <c r="R353" s="21" t="s">
        <v>6906</v>
      </c>
    </row>
    <row r="354" spans="1:18" s="27" customFormat="1" ht="30" customHeight="1" x14ac:dyDescent="0.3">
      <c r="A354" s="21">
        <f t="shared" si="7"/>
        <v>349</v>
      </c>
      <c r="B354" s="25" t="s">
        <v>6897</v>
      </c>
      <c r="C354" s="21" t="s">
        <v>6967</v>
      </c>
      <c r="D354" s="21" t="s">
        <v>6979</v>
      </c>
      <c r="E354" s="21" t="s">
        <v>6980</v>
      </c>
      <c r="F354" s="21" t="s">
        <v>312</v>
      </c>
      <c r="G354" s="21" t="s">
        <v>6901</v>
      </c>
      <c r="H354" s="21" t="s">
        <v>6983</v>
      </c>
      <c r="I354" s="21" t="s">
        <v>6903</v>
      </c>
      <c r="J354" s="25" t="s">
        <v>6904</v>
      </c>
      <c r="K354" s="23">
        <v>2026.02</v>
      </c>
      <c r="L354" s="23">
        <v>2026.02</v>
      </c>
      <c r="M354" s="21" t="s">
        <v>6913</v>
      </c>
      <c r="N354" s="51">
        <v>100</v>
      </c>
      <c r="O354" s="51">
        <v>100</v>
      </c>
      <c r="P354" s="21">
        <v>100</v>
      </c>
      <c r="Q354" s="21">
        <v>100</v>
      </c>
      <c r="R354" s="21" t="s">
        <v>6906</v>
      </c>
    </row>
    <row r="355" spans="1:18" s="27" customFormat="1" ht="30" customHeight="1" x14ac:dyDescent="0.3">
      <c r="A355" s="21">
        <f t="shared" si="7"/>
        <v>350</v>
      </c>
      <c r="B355" s="25" t="s">
        <v>6897</v>
      </c>
      <c r="C355" s="21" t="s">
        <v>6967</v>
      </c>
      <c r="D355" s="21" t="s">
        <v>6976</v>
      </c>
      <c r="E355" s="21" t="s">
        <v>6977</v>
      </c>
      <c r="F355" s="21" t="s">
        <v>312</v>
      </c>
      <c r="G355" s="21" t="s">
        <v>6901</v>
      </c>
      <c r="H355" s="21" t="s">
        <v>6984</v>
      </c>
      <c r="I355" s="21" t="s">
        <v>6903</v>
      </c>
      <c r="J355" s="25" t="s">
        <v>6904</v>
      </c>
      <c r="K355" s="20">
        <v>2026.05</v>
      </c>
      <c r="L355" s="20">
        <v>2026.05</v>
      </c>
      <c r="M355" s="21" t="s">
        <v>6913</v>
      </c>
      <c r="N355" s="51">
        <v>140</v>
      </c>
      <c r="O355" s="51">
        <v>140</v>
      </c>
      <c r="P355" s="21">
        <v>100</v>
      </c>
      <c r="Q355" s="21">
        <v>100</v>
      </c>
      <c r="R355" s="21" t="s">
        <v>6906</v>
      </c>
    </row>
    <row r="356" spans="1:18" s="27" customFormat="1" ht="30" customHeight="1" x14ac:dyDescent="0.3">
      <c r="A356" s="21">
        <f t="shared" si="7"/>
        <v>351</v>
      </c>
      <c r="B356" s="25" t="s">
        <v>6897</v>
      </c>
      <c r="C356" s="21" t="s">
        <v>6967</v>
      </c>
      <c r="D356" s="21" t="s">
        <v>6985</v>
      </c>
      <c r="E356" s="21" t="s">
        <v>6986</v>
      </c>
      <c r="F356" s="21" t="s">
        <v>312</v>
      </c>
      <c r="G356" s="21" t="s">
        <v>6901</v>
      </c>
      <c r="H356" s="21" t="s">
        <v>6987</v>
      </c>
      <c r="I356" s="21" t="s">
        <v>6903</v>
      </c>
      <c r="J356" s="25" t="s">
        <v>6904</v>
      </c>
      <c r="K356" s="20">
        <v>2026.07</v>
      </c>
      <c r="L356" s="20">
        <v>2026.07</v>
      </c>
      <c r="M356" s="21" t="s">
        <v>6913</v>
      </c>
      <c r="N356" s="51">
        <v>562</v>
      </c>
      <c r="O356" s="51">
        <v>562</v>
      </c>
      <c r="P356" s="21">
        <v>100</v>
      </c>
      <c r="Q356" s="21">
        <v>100</v>
      </c>
      <c r="R356" s="21" t="s">
        <v>6906</v>
      </c>
    </row>
    <row r="357" spans="1:18" s="27" customFormat="1" ht="30" customHeight="1" x14ac:dyDescent="0.3">
      <c r="A357" s="21">
        <f t="shared" si="7"/>
        <v>352</v>
      </c>
      <c r="B357" s="25" t="s">
        <v>6897</v>
      </c>
      <c r="C357" s="21" t="s">
        <v>6967</v>
      </c>
      <c r="D357" s="21" t="s">
        <v>6988</v>
      </c>
      <c r="E357" s="21" t="s">
        <v>6989</v>
      </c>
      <c r="F357" s="21" t="s">
        <v>312</v>
      </c>
      <c r="G357" s="21" t="s">
        <v>6901</v>
      </c>
      <c r="H357" s="21" t="s">
        <v>6990</v>
      </c>
      <c r="I357" s="21" t="s">
        <v>6903</v>
      </c>
      <c r="J357" s="25" t="s">
        <v>6904</v>
      </c>
      <c r="K357" s="22">
        <v>2026.01</v>
      </c>
      <c r="L357" s="22">
        <v>2026.01</v>
      </c>
      <c r="M357" s="21" t="s">
        <v>6913</v>
      </c>
      <c r="N357" s="51">
        <v>856</v>
      </c>
      <c r="O357" s="51">
        <v>856</v>
      </c>
      <c r="P357" s="21">
        <v>100</v>
      </c>
      <c r="Q357" s="21">
        <v>100</v>
      </c>
      <c r="R357" s="21" t="s">
        <v>6906</v>
      </c>
    </row>
    <row r="358" spans="1:18" s="27" customFormat="1" ht="30" customHeight="1" x14ac:dyDescent="0.3">
      <c r="A358" s="21">
        <f t="shared" si="7"/>
        <v>353</v>
      </c>
      <c r="B358" s="25" t="s">
        <v>6897</v>
      </c>
      <c r="C358" s="21" t="s">
        <v>6967</v>
      </c>
      <c r="D358" s="21" t="s">
        <v>6988</v>
      </c>
      <c r="E358" s="21" t="s">
        <v>6989</v>
      </c>
      <c r="F358" s="21" t="s">
        <v>312</v>
      </c>
      <c r="G358" s="21" t="s">
        <v>6901</v>
      </c>
      <c r="H358" s="21" t="s">
        <v>6991</v>
      </c>
      <c r="I358" s="21" t="s">
        <v>6903</v>
      </c>
      <c r="J358" s="25" t="s">
        <v>6904</v>
      </c>
      <c r="K358" s="22">
        <v>2026.01</v>
      </c>
      <c r="L358" s="22">
        <v>2026.01</v>
      </c>
      <c r="M358" s="21" t="s">
        <v>6913</v>
      </c>
      <c r="N358" s="51">
        <v>129</v>
      </c>
      <c r="O358" s="51">
        <v>129</v>
      </c>
      <c r="P358" s="21">
        <v>100</v>
      </c>
      <c r="Q358" s="21">
        <v>100</v>
      </c>
      <c r="R358" s="21" t="s">
        <v>6906</v>
      </c>
    </row>
    <row r="359" spans="1:18" s="27" customFormat="1" ht="30" customHeight="1" x14ac:dyDescent="0.3">
      <c r="A359" s="21">
        <f t="shared" si="7"/>
        <v>354</v>
      </c>
      <c r="B359" s="25" t="s">
        <v>6897</v>
      </c>
      <c r="C359" s="21" t="s">
        <v>6967</v>
      </c>
      <c r="D359" s="21" t="s">
        <v>6992</v>
      </c>
      <c r="E359" s="21" t="s">
        <v>6993</v>
      </c>
      <c r="F359" s="21" t="s">
        <v>312</v>
      </c>
      <c r="G359" s="21" t="s">
        <v>6901</v>
      </c>
      <c r="H359" s="21" t="s">
        <v>6994</v>
      </c>
      <c r="I359" s="21" t="s">
        <v>6903</v>
      </c>
      <c r="J359" s="25" t="s">
        <v>6904</v>
      </c>
      <c r="K359" s="22">
        <v>2026.06</v>
      </c>
      <c r="L359" s="22">
        <v>2026.06</v>
      </c>
      <c r="M359" s="21" t="s">
        <v>6913</v>
      </c>
      <c r="N359" s="51">
        <v>4731</v>
      </c>
      <c r="O359" s="51">
        <v>4731</v>
      </c>
      <c r="P359" s="21">
        <v>100</v>
      </c>
      <c r="Q359" s="21">
        <v>100</v>
      </c>
      <c r="R359" s="21" t="s">
        <v>6906</v>
      </c>
    </row>
    <row r="360" spans="1:18" s="27" customFormat="1" ht="30" customHeight="1" x14ac:dyDescent="0.3">
      <c r="A360" s="21">
        <f t="shared" si="7"/>
        <v>355</v>
      </c>
      <c r="B360" s="25" t="s">
        <v>6897</v>
      </c>
      <c r="C360" s="21" t="s">
        <v>6967</v>
      </c>
      <c r="D360" s="21" t="s">
        <v>6992</v>
      </c>
      <c r="E360" s="21" t="s">
        <v>6993</v>
      </c>
      <c r="F360" s="21" t="s">
        <v>312</v>
      </c>
      <c r="G360" s="21" t="s">
        <v>6901</v>
      </c>
      <c r="H360" s="21" t="s">
        <v>6995</v>
      </c>
      <c r="I360" s="21" t="s">
        <v>6903</v>
      </c>
      <c r="J360" s="25" t="s">
        <v>6904</v>
      </c>
      <c r="K360" s="22">
        <v>2026.03</v>
      </c>
      <c r="L360" s="22">
        <v>2026.03</v>
      </c>
      <c r="M360" s="21" t="s">
        <v>6913</v>
      </c>
      <c r="N360" s="51">
        <v>200</v>
      </c>
      <c r="O360" s="51">
        <v>200</v>
      </c>
      <c r="P360" s="21">
        <v>100</v>
      </c>
      <c r="Q360" s="21">
        <v>100</v>
      </c>
      <c r="R360" s="21" t="s">
        <v>6906</v>
      </c>
    </row>
    <row r="361" spans="1:18" s="80" customFormat="1" ht="30" customHeight="1" x14ac:dyDescent="0.3">
      <c r="A361" s="21">
        <f t="shared" si="7"/>
        <v>356</v>
      </c>
      <c r="B361" s="77" t="s">
        <v>7039</v>
      </c>
      <c r="C361" s="77" t="s">
        <v>7040</v>
      </c>
      <c r="D361" s="77" t="s">
        <v>7041</v>
      </c>
      <c r="E361" s="77" t="s">
        <v>7042</v>
      </c>
      <c r="F361" s="77" t="s">
        <v>312</v>
      </c>
      <c r="G361" s="77" t="s">
        <v>7043</v>
      </c>
      <c r="H361" s="77" t="s">
        <v>7044</v>
      </c>
      <c r="I361" s="77" t="s">
        <v>7045</v>
      </c>
      <c r="J361" s="77" t="s">
        <v>7046</v>
      </c>
      <c r="K361" s="77" t="s">
        <v>73</v>
      </c>
      <c r="L361" s="78">
        <v>46204</v>
      </c>
      <c r="M361" s="78">
        <v>46357</v>
      </c>
      <c r="N361" s="137">
        <v>1099</v>
      </c>
      <c r="O361" s="137">
        <v>1099</v>
      </c>
      <c r="P361" s="79">
        <v>0</v>
      </c>
      <c r="Q361" s="79">
        <v>100</v>
      </c>
      <c r="R361" s="77"/>
    </row>
    <row r="362" spans="1:18" s="80" customFormat="1" ht="30" customHeight="1" x14ac:dyDescent="0.3">
      <c r="A362" s="21">
        <f t="shared" si="7"/>
        <v>357</v>
      </c>
      <c r="B362" s="77" t="s">
        <v>7039</v>
      </c>
      <c r="C362" s="77" t="s">
        <v>7040</v>
      </c>
      <c r="D362" s="77" t="s">
        <v>7041</v>
      </c>
      <c r="E362" s="77" t="s">
        <v>7047</v>
      </c>
      <c r="F362" s="77" t="s">
        <v>28</v>
      </c>
      <c r="G362" s="77" t="s">
        <v>7043</v>
      </c>
      <c r="H362" s="77" t="s">
        <v>7048</v>
      </c>
      <c r="I362" s="77" t="s">
        <v>7049</v>
      </c>
      <c r="J362" s="77" t="s">
        <v>7050</v>
      </c>
      <c r="K362" s="77" t="s">
        <v>73</v>
      </c>
      <c r="L362" s="78">
        <v>46204</v>
      </c>
      <c r="M362" s="78">
        <v>46419</v>
      </c>
      <c r="N362" s="137">
        <v>1524</v>
      </c>
      <c r="O362" s="137">
        <v>1524</v>
      </c>
      <c r="P362" s="79">
        <v>0</v>
      </c>
      <c r="Q362" s="79">
        <v>90</v>
      </c>
      <c r="R362" s="77"/>
    </row>
    <row r="363" spans="1:18" s="80" customFormat="1" ht="30" customHeight="1" x14ac:dyDescent="0.3">
      <c r="A363" s="21">
        <f t="shared" ref="A363:A419" si="8">ROW()-5</f>
        <v>358</v>
      </c>
      <c r="B363" s="81" t="s">
        <v>7051</v>
      </c>
      <c r="C363" s="81" t="s">
        <v>7040</v>
      </c>
      <c r="D363" s="81" t="s">
        <v>7052</v>
      </c>
      <c r="E363" s="81" t="s">
        <v>7053</v>
      </c>
      <c r="F363" s="81" t="s">
        <v>312</v>
      </c>
      <c r="G363" s="77" t="s">
        <v>7054</v>
      </c>
      <c r="H363" s="82" t="s">
        <v>7055</v>
      </c>
      <c r="I363" s="81" t="s">
        <v>7056</v>
      </c>
      <c r="J363" s="83" t="s">
        <v>7057</v>
      </c>
      <c r="K363" s="83" t="s">
        <v>1532</v>
      </c>
      <c r="L363" s="84">
        <v>46376</v>
      </c>
      <c r="M363" s="84">
        <v>46447</v>
      </c>
      <c r="N363" s="137">
        <v>200</v>
      </c>
      <c r="O363" s="137">
        <v>200</v>
      </c>
      <c r="P363" s="85">
        <v>0</v>
      </c>
      <c r="Q363" s="85">
        <v>20</v>
      </c>
      <c r="R363" s="77"/>
    </row>
    <row r="364" spans="1:18" s="80" customFormat="1" ht="30" customHeight="1" x14ac:dyDescent="0.3">
      <c r="A364" s="21">
        <f t="shared" si="8"/>
        <v>359</v>
      </c>
      <c r="B364" s="81" t="s">
        <v>7039</v>
      </c>
      <c r="C364" s="81" t="s">
        <v>7040</v>
      </c>
      <c r="D364" s="81" t="s">
        <v>7058</v>
      </c>
      <c r="E364" s="81" t="s">
        <v>7059</v>
      </c>
      <c r="F364" s="81" t="s">
        <v>312</v>
      </c>
      <c r="G364" s="77" t="s">
        <v>7060</v>
      </c>
      <c r="H364" s="81" t="s">
        <v>7061</v>
      </c>
      <c r="I364" s="81" t="s">
        <v>7062</v>
      </c>
      <c r="J364" s="83" t="s">
        <v>7063</v>
      </c>
      <c r="K364" s="83" t="s">
        <v>1532</v>
      </c>
      <c r="L364" s="84">
        <v>46366</v>
      </c>
      <c r="M364" s="84">
        <v>46417</v>
      </c>
      <c r="N364" s="137">
        <v>134</v>
      </c>
      <c r="O364" s="137">
        <v>134</v>
      </c>
      <c r="P364" s="85">
        <v>0</v>
      </c>
      <c r="Q364" s="85">
        <v>50</v>
      </c>
      <c r="R364" s="81"/>
    </row>
    <row r="365" spans="1:18" s="80" customFormat="1" ht="30" customHeight="1" x14ac:dyDescent="0.3">
      <c r="A365" s="21">
        <f t="shared" si="8"/>
        <v>360</v>
      </c>
      <c r="B365" s="81" t="s">
        <v>7039</v>
      </c>
      <c r="C365" s="81" t="s">
        <v>7040</v>
      </c>
      <c r="D365" s="81" t="s">
        <v>7058</v>
      </c>
      <c r="E365" s="81" t="s">
        <v>7064</v>
      </c>
      <c r="F365" s="77" t="s">
        <v>312</v>
      </c>
      <c r="G365" s="77" t="s">
        <v>7060</v>
      </c>
      <c r="H365" s="81" t="s">
        <v>7065</v>
      </c>
      <c r="I365" s="81" t="s">
        <v>7062</v>
      </c>
      <c r="J365" s="86" t="s">
        <v>7066</v>
      </c>
      <c r="K365" s="86" t="s">
        <v>1532</v>
      </c>
      <c r="L365" s="78">
        <v>46366</v>
      </c>
      <c r="M365" s="78">
        <v>46447</v>
      </c>
      <c r="N365" s="137">
        <v>191</v>
      </c>
      <c r="O365" s="137">
        <v>191</v>
      </c>
      <c r="P365" s="79">
        <v>0</v>
      </c>
      <c r="Q365" s="79">
        <v>0</v>
      </c>
      <c r="R365" s="77"/>
    </row>
    <row r="366" spans="1:18" s="80" customFormat="1" ht="30" customHeight="1" x14ac:dyDescent="0.3">
      <c r="A366" s="21">
        <f t="shared" si="8"/>
        <v>361</v>
      </c>
      <c r="B366" s="81" t="s">
        <v>7051</v>
      </c>
      <c r="C366" s="81" t="s">
        <v>7040</v>
      </c>
      <c r="D366" s="81" t="s">
        <v>7052</v>
      </c>
      <c r="E366" s="81" t="s">
        <v>7053</v>
      </c>
      <c r="F366" s="81" t="s">
        <v>312</v>
      </c>
      <c r="G366" s="77" t="s">
        <v>7067</v>
      </c>
      <c r="H366" s="87" t="s">
        <v>7068</v>
      </c>
      <c r="I366" s="77" t="s">
        <v>7069</v>
      </c>
      <c r="J366" s="88" t="s">
        <v>7070</v>
      </c>
      <c r="K366" s="86" t="s">
        <v>1532</v>
      </c>
      <c r="L366" s="78">
        <v>46376</v>
      </c>
      <c r="M366" s="78">
        <v>46447</v>
      </c>
      <c r="N366" s="137">
        <v>140</v>
      </c>
      <c r="O366" s="137">
        <v>140</v>
      </c>
      <c r="P366" s="79">
        <v>0</v>
      </c>
      <c r="Q366" s="85">
        <v>20</v>
      </c>
      <c r="R366" s="77"/>
    </row>
    <row r="367" spans="1:18" s="80" customFormat="1" ht="30" customHeight="1" x14ac:dyDescent="0.3">
      <c r="A367" s="21">
        <f t="shared" si="8"/>
        <v>362</v>
      </c>
      <c r="B367" s="81" t="s">
        <v>7071</v>
      </c>
      <c r="C367" s="81" t="s">
        <v>7072</v>
      </c>
      <c r="D367" s="81" t="s">
        <v>7073</v>
      </c>
      <c r="E367" s="81" t="s">
        <v>7074</v>
      </c>
      <c r="F367" s="81" t="s">
        <v>312</v>
      </c>
      <c r="G367" s="81" t="s">
        <v>7075</v>
      </c>
      <c r="H367" s="81" t="s">
        <v>7076</v>
      </c>
      <c r="I367" s="81" t="s">
        <v>7077</v>
      </c>
      <c r="J367" s="83" t="s">
        <v>7078</v>
      </c>
      <c r="K367" s="83" t="s">
        <v>1217</v>
      </c>
      <c r="L367" s="84">
        <v>46026</v>
      </c>
      <c r="M367" s="84">
        <v>46081</v>
      </c>
      <c r="N367" s="138">
        <v>397</v>
      </c>
      <c r="O367" s="138">
        <v>397</v>
      </c>
      <c r="P367" s="85">
        <v>0</v>
      </c>
      <c r="Q367" s="85">
        <v>100</v>
      </c>
      <c r="R367" s="81"/>
    </row>
    <row r="368" spans="1:18" s="80" customFormat="1" ht="30" customHeight="1" x14ac:dyDescent="0.3">
      <c r="A368" s="21">
        <f t="shared" si="8"/>
        <v>363</v>
      </c>
      <c r="B368" s="77" t="s">
        <v>7079</v>
      </c>
      <c r="C368" s="77" t="s">
        <v>7072</v>
      </c>
      <c r="D368" s="77" t="s">
        <v>7080</v>
      </c>
      <c r="E368" s="77" t="s">
        <v>7081</v>
      </c>
      <c r="F368" s="77" t="s">
        <v>28</v>
      </c>
      <c r="G368" s="81" t="s">
        <v>7082</v>
      </c>
      <c r="H368" s="87" t="s">
        <v>7083</v>
      </c>
      <c r="I368" s="87" t="s">
        <v>7084</v>
      </c>
      <c r="J368" s="87" t="s">
        <v>7085</v>
      </c>
      <c r="K368" s="83" t="s">
        <v>1217</v>
      </c>
      <c r="L368" s="84">
        <v>46026</v>
      </c>
      <c r="M368" s="84">
        <v>46081</v>
      </c>
      <c r="N368" s="138">
        <v>397</v>
      </c>
      <c r="O368" s="138">
        <v>397</v>
      </c>
      <c r="P368" s="85">
        <v>0</v>
      </c>
      <c r="Q368" s="85">
        <v>100</v>
      </c>
      <c r="R368" s="77"/>
    </row>
    <row r="369" spans="1:18" s="80" customFormat="1" ht="30" customHeight="1" x14ac:dyDescent="0.3">
      <c r="A369" s="21">
        <f t="shared" si="8"/>
        <v>364</v>
      </c>
      <c r="B369" s="81" t="s">
        <v>7086</v>
      </c>
      <c r="C369" s="81" t="s">
        <v>7040</v>
      </c>
      <c r="D369" s="81" t="s">
        <v>7087</v>
      </c>
      <c r="E369" s="81" t="s">
        <v>7088</v>
      </c>
      <c r="F369" s="81" t="s">
        <v>7089</v>
      </c>
      <c r="G369" s="77" t="s">
        <v>7060</v>
      </c>
      <c r="H369" s="81" t="s">
        <v>7090</v>
      </c>
      <c r="I369" s="81" t="s">
        <v>7091</v>
      </c>
      <c r="J369" s="83" t="s">
        <v>7092</v>
      </c>
      <c r="K369" s="83" t="s">
        <v>73</v>
      </c>
      <c r="L369" s="84">
        <v>46204</v>
      </c>
      <c r="M369" s="84">
        <v>46249</v>
      </c>
      <c r="N369" s="138">
        <v>200</v>
      </c>
      <c r="O369" s="138">
        <v>200</v>
      </c>
      <c r="P369" s="85">
        <v>0</v>
      </c>
      <c r="Q369" s="85">
        <v>100</v>
      </c>
      <c r="R369" s="89"/>
    </row>
    <row r="370" spans="1:18" s="80" customFormat="1" ht="30" customHeight="1" x14ac:dyDescent="0.3">
      <c r="A370" s="21">
        <f t="shared" si="8"/>
        <v>365</v>
      </c>
      <c r="B370" s="81" t="s">
        <v>7086</v>
      </c>
      <c r="C370" s="81" t="s">
        <v>7040</v>
      </c>
      <c r="D370" s="77" t="s">
        <v>7093</v>
      </c>
      <c r="E370" s="77" t="s">
        <v>7094</v>
      </c>
      <c r="F370" s="77" t="s">
        <v>7089</v>
      </c>
      <c r="G370" s="77" t="s">
        <v>7060</v>
      </c>
      <c r="H370" s="77" t="s">
        <v>7095</v>
      </c>
      <c r="I370" s="81" t="s">
        <v>7096</v>
      </c>
      <c r="J370" s="86" t="s">
        <v>7097</v>
      </c>
      <c r="K370" s="86" t="s">
        <v>73</v>
      </c>
      <c r="L370" s="78">
        <v>46204</v>
      </c>
      <c r="M370" s="78">
        <v>46266</v>
      </c>
      <c r="N370" s="137">
        <v>320</v>
      </c>
      <c r="O370" s="137">
        <v>320</v>
      </c>
      <c r="P370" s="79">
        <v>0</v>
      </c>
      <c r="Q370" s="79">
        <v>100</v>
      </c>
      <c r="R370" s="89"/>
    </row>
    <row r="371" spans="1:18" s="80" customFormat="1" ht="30" customHeight="1" x14ac:dyDescent="0.3">
      <c r="A371" s="21">
        <f t="shared" si="8"/>
        <v>366</v>
      </c>
      <c r="B371" s="81" t="s">
        <v>7086</v>
      </c>
      <c r="C371" s="81" t="s">
        <v>7040</v>
      </c>
      <c r="D371" s="77" t="s">
        <v>7093</v>
      </c>
      <c r="E371" s="77" t="s">
        <v>7094</v>
      </c>
      <c r="F371" s="77" t="s">
        <v>7089</v>
      </c>
      <c r="G371" s="81" t="s">
        <v>7098</v>
      </c>
      <c r="H371" s="77" t="s">
        <v>7099</v>
      </c>
      <c r="I371" s="77" t="s">
        <v>7100</v>
      </c>
      <c r="J371" s="88" t="s">
        <v>7101</v>
      </c>
      <c r="K371" s="77" t="s">
        <v>1217</v>
      </c>
      <c r="L371" s="78">
        <v>46054</v>
      </c>
      <c r="M371" s="78">
        <v>46113</v>
      </c>
      <c r="N371" s="137">
        <v>337</v>
      </c>
      <c r="O371" s="137">
        <v>337</v>
      </c>
      <c r="P371" s="79">
        <v>0</v>
      </c>
      <c r="Q371" s="79">
        <v>100</v>
      </c>
      <c r="R371" s="89"/>
    </row>
    <row r="372" spans="1:18" s="80" customFormat="1" ht="30" customHeight="1" x14ac:dyDescent="0.3">
      <c r="A372" s="21">
        <f t="shared" si="8"/>
        <v>367</v>
      </c>
      <c r="B372" s="81" t="s">
        <v>7102</v>
      </c>
      <c r="C372" s="81" t="s">
        <v>7040</v>
      </c>
      <c r="D372" s="81" t="s">
        <v>7103</v>
      </c>
      <c r="E372" s="81" t="s">
        <v>7104</v>
      </c>
      <c r="F372" s="81" t="s">
        <v>312</v>
      </c>
      <c r="G372" s="77" t="s">
        <v>7060</v>
      </c>
      <c r="H372" s="81" t="s">
        <v>7105</v>
      </c>
      <c r="I372" s="81" t="s">
        <v>7106</v>
      </c>
      <c r="J372" s="83" t="s">
        <v>7107</v>
      </c>
      <c r="K372" s="83" t="s">
        <v>73</v>
      </c>
      <c r="L372" s="84">
        <v>46204</v>
      </c>
      <c r="M372" s="84">
        <v>46295</v>
      </c>
      <c r="N372" s="138">
        <v>393</v>
      </c>
      <c r="O372" s="138">
        <v>393</v>
      </c>
      <c r="P372" s="85">
        <v>0</v>
      </c>
      <c r="Q372" s="85">
        <v>100</v>
      </c>
      <c r="R372" s="89"/>
    </row>
    <row r="373" spans="1:18" s="80" customFormat="1" ht="30" customHeight="1" x14ac:dyDescent="0.3">
      <c r="A373" s="21">
        <f t="shared" si="8"/>
        <v>368</v>
      </c>
      <c r="B373" s="81" t="s">
        <v>7102</v>
      </c>
      <c r="C373" s="81" t="s">
        <v>7040</v>
      </c>
      <c r="D373" s="77" t="s">
        <v>7109</v>
      </c>
      <c r="E373" s="77" t="s">
        <v>7110</v>
      </c>
      <c r="F373" s="77" t="s">
        <v>312</v>
      </c>
      <c r="G373" s="77" t="s">
        <v>7060</v>
      </c>
      <c r="H373" s="87" t="s">
        <v>7111</v>
      </c>
      <c r="I373" s="81" t="s">
        <v>7112</v>
      </c>
      <c r="J373" s="88" t="s">
        <v>7113</v>
      </c>
      <c r="K373" s="77" t="s">
        <v>602</v>
      </c>
      <c r="L373" s="78">
        <v>46741</v>
      </c>
      <c r="M373" s="78">
        <v>47026</v>
      </c>
      <c r="N373" s="137">
        <v>7435</v>
      </c>
      <c r="O373" s="137">
        <v>1954</v>
      </c>
      <c r="P373" s="79">
        <v>2</v>
      </c>
      <c r="Q373" s="79">
        <v>60</v>
      </c>
      <c r="R373" s="89"/>
    </row>
    <row r="374" spans="1:18" s="80" customFormat="1" ht="30" customHeight="1" x14ac:dyDescent="0.3">
      <c r="A374" s="21">
        <f t="shared" si="8"/>
        <v>369</v>
      </c>
      <c r="B374" s="81" t="s">
        <v>7102</v>
      </c>
      <c r="C374" s="81" t="s">
        <v>7040</v>
      </c>
      <c r="D374" s="77" t="s">
        <v>7109</v>
      </c>
      <c r="E374" s="77" t="s">
        <v>7110</v>
      </c>
      <c r="F374" s="77" t="s">
        <v>312</v>
      </c>
      <c r="G374" s="77" t="s">
        <v>7060</v>
      </c>
      <c r="H374" s="77" t="s">
        <v>7114</v>
      </c>
      <c r="I374" s="77" t="s">
        <v>7115</v>
      </c>
      <c r="J374" s="77" t="s">
        <v>7116</v>
      </c>
      <c r="K374" s="77" t="s">
        <v>352</v>
      </c>
      <c r="L374" s="78">
        <v>46174</v>
      </c>
      <c r="M374" s="78">
        <v>46265</v>
      </c>
      <c r="N374" s="137">
        <v>427</v>
      </c>
      <c r="O374" s="137">
        <v>427</v>
      </c>
      <c r="P374" s="79">
        <v>0</v>
      </c>
      <c r="Q374" s="79">
        <v>100</v>
      </c>
      <c r="R374" s="89"/>
    </row>
    <row r="375" spans="1:18" s="80" customFormat="1" ht="30" customHeight="1" x14ac:dyDescent="0.3">
      <c r="A375" s="21">
        <f t="shared" si="8"/>
        <v>370</v>
      </c>
      <c r="B375" s="81" t="s">
        <v>7102</v>
      </c>
      <c r="C375" s="81" t="s">
        <v>7040</v>
      </c>
      <c r="D375" s="77" t="s">
        <v>7109</v>
      </c>
      <c r="E375" s="77" t="s">
        <v>7110</v>
      </c>
      <c r="F375" s="77" t="s">
        <v>312</v>
      </c>
      <c r="G375" s="81" t="s">
        <v>7075</v>
      </c>
      <c r="H375" s="77" t="s">
        <v>7117</v>
      </c>
      <c r="I375" s="77" t="s">
        <v>7118</v>
      </c>
      <c r="J375" s="77" t="s">
        <v>7119</v>
      </c>
      <c r="K375" s="77" t="s">
        <v>277</v>
      </c>
      <c r="L375" s="78">
        <v>46143</v>
      </c>
      <c r="M375" s="78">
        <v>46203</v>
      </c>
      <c r="N375" s="137">
        <v>194</v>
      </c>
      <c r="O375" s="137">
        <v>194</v>
      </c>
      <c r="P375" s="79">
        <v>0</v>
      </c>
      <c r="Q375" s="79">
        <v>100</v>
      </c>
      <c r="R375" s="89"/>
    </row>
    <row r="376" spans="1:18" s="80" customFormat="1" ht="30" customHeight="1" x14ac:dyDescent="0.3">
      <c r="A376" s="21">
        <f t="shared" si="8"/>
        <v>371</v>
      </c>
      <c r="B376" s="77" t="s">
        <v>7102</v>
      </c>
      <c r="C376" s="77" t="s">
        <v>7040</v>
      </c>
      <c r="D376" s="77" t="s">
        <v>7120</v>
      </c>
      <c r="E376" s="77" t="s">
        <v>7121</v>
      </c>
      <c r="F376" s="77" t="s">
        <v>312</v>
      </c>
      <c r="G376" s="77" t="s">
        <v>7067</v>
      </c>
      <c r="H376" s="87" t="s">
        <v>7122</v>
      </c>
      <c r="I376" s="77" t="s">
        <v>7112</v>
      </c>
      <c r="J376" s="77" t="s">
        <v>7123</v>
      </c>
      <c r="K376" s="77" t="s">
        <v>602</v>
      </c>
      <c r="L376" s="78">
        <v>46741</v>
      </c>
      <c r="M376" s="78">
        <v>47026</v>
      </c>
      <c r="N376" s="137">
        <v>577</v>
      </c>
      <c r="O376" s="137"/>
      <c r="P376" s="79">
        <v>0</v>
      </c>
      <c r="Q376" s="79">
        <v>40</v>
      </c>
      <c r="R376" s="89"/>
    </row>
    <row r="377" spans="1:18" s="80" customFormat="1" ht="30" customHeight="1" x14ac:dyDescent="0.3">
      <c r="A377" s="21">
        <f t="shared" si="8"/>
        <v>372</v>
      </c>
      <c r="B377" s="77" t="s">
        <v>7102</v>
      </c>
      <c r="C377" s="77" t="s">
        <v>7040</v>
      </c>
      <c r="D377" s="77" t="s">
        <v>7120</v>
      </c>
      <c r="E377" s="77" t="s">
        <v>7121</v>
      </c>
      <c r="F377" s="77" t="s">
        <v>312</v>
      </c>
      <c r="G377" s="77" t="s">
        <v>7067</v>
      </c>
      <c r="H377" s="87" t="s">
        <v>7124</v>
      </c>
      <c r="I377" s="77" t="s">
        <v>7112</v>
      </c>
      <c r="J377" s="77" t="s">
        <v>7123</v>
      </c>
      <c r="K377" s="77" t="s">
        <v>602</v>
      </c>
      <c r="L377" s="78">
        <v>46741</v>
      </c>
      <c r="M377" s="78">
        <v>47026</v>
      </c>
      <c r="N377" s="137">
        <v>212</v>
      </c>
      <c r="O377" s="137"/>
      <c r="P377" s="79">
        <v>0</v>
      </c>
      <c r="Q377" s="79">
        <v>30</v>
      </c>
      <c r="R377" s="89"/>
    </row>
    <row r="378" spans="1:18" s="80" customFormat="1" ht="30" customHeight="1" x14ac:dyDescent="0.3">
      <c r="A378" s="21">
        <f t="shared" si="8"/>
        <v>373</v>
      </c>
      <c r="B378" s="81" t="s">
        <v>7125</v>
      </c>
      <c r="C378" s="21" t="s">
        <v>7072</v>
      </c>
      <c r="D378" s="81" t="s">
        <v>7126</v>
      </c>
      <c r="E378" s="81" t="s">
        <v>7127</v>
      </c>
      <c r="F378" s="81" t="s">
        <v>312</v>
      </c>
      <c r="G378" s="77" t="s">
        <v>7060</v>
      </c>
      <c r="H378" s="81" t="s">
        <v>7128</v>
      </c>
      <c r="I378" s="81" t="s">
        <v>7129</v>
      </c>
      <c r="J378" s="83" t="s">
        <v>7130</v>
      </c>
      <c r="K378" s="83" t="s">
        <v>326</v>
      </c>
      <c r="L378" s="84">
        <v>46227</v>
      </c>
      <c r="M378" s="84">
        <v>46265</v>
      </c>
      <c r="N378" s="51">
        <v>161</v>
      </c>
      <c r="O378" s="138">
        <v>161</v>
      </c>
      <c r="P378" s="85">
        <v>0</v>
      </c>
      <c r="Q378" s="85">
        <v>100</v>
      </c>
      <c r="R378" s="89"/>
    </row>
    <row r="379" spans="1:18" s="80" customFormat="1" ht="30" customHeight="1" x14ac:dyDescent="0.3">
      <c r="A379" s="21">
        <f t="shared" si="8"/>
        <v>374</v>
      </c>
      <c r="B379" s="81" t="s">
        <v>7131</v>
      </c>
      <c r="C379" s="21" t="s">
        <v>7132</v>
      </c>
      <c r="D379" s="81" t="s">
        <v>7133</v>
      </c>
      <c r="E379" s="81" t="s">
        <v>7134</v>
      </c>
      <c r="F379" s="81" t="s">
        <v>312</v>
      </c>
      <c r="G379" s="77" t="s">
        <v>7060</v>
      </c>
      <c r="H379" s="81" t="s">
        <v>7135</v>
      </c>
      <c r="I379" s="81" t="s">
        <v>7136</v>
      </c>
      <c r="J379" s="77" t="s">
        <v>3621</v>
      </c>
      <c r="K379" s="83" t="s">
        <v>215</v>
      </c>
      <c r="L379" s="36">
        <v>46386</v>
      </c>
      <c r="M379" s="36">
        <v>46477</v>
      </c>
      <c r="N379" s="51">
        <v>1204</v>
      </c>
      <c r="O379" s="51">
        <v>1204</v>
      </c>
      <c r="P379" s="26">
        <v>0</v>
      </c>
      <c r="Q379" s="26">
        <v>1</v>
      </c>
      <c r="R379" s="89"/>
    </row>
    <row r="380" spans="1:18" s="80" customFormat="1" ht="30" customHeight="1" x14ac:dyDescent="0.3">
      <c r="A380" s="21">
        <f t="shared" si="8"/>
        <v>375</v>
      </c>
      <c r="B380" s="81" t="s">
        <v>7131</v>
      </c>
      <c r="C380" s="21" t="s">
        <v>7132</v>
      </c>
      <c r="D380" s="81" t="s">
        <v>7137</v>
      </c>
      <c r="E380" s="81" t="s">
        <v>7138</v>
      </c>
      <c r="F380" s="81" t="s">
        <v>312</v>
      </c>
      <c r="G380" s="77" t="s">
        <v>7060</v>
      </c>
      <c r="H380" s="81" t="s">
        <v>7139</v>
      </c>
      <c r="I380" s="81" t="s">
        <v>7140</v>
      </c>
      <c r="J380" s="77" t="s">
        <v>3621</v>
      </c>
      <c r="K380" s="83" t="s">
        <v>215</v>
      </c>
      <c r="L380" s="36">
        <v>46386</v>
      </c>
      <c r="M380" s="36">
        <v>46477</v>
      </c>
      <c r="N380" s="51">
        <v>397</v>
      </c>
      <c r="O380" s="51">
        <v>397</v>
      </c>
      <c r="P380" s="26">
        <v>0</v>
      </c>
      <c r="Q380" s="26">
        <v>1</v>
      </c>
      <c r="R380" s="89"/>
    </row>
    <row r="381" spans="1:18" s="80" customFormat="1" ht="30" customHeight="1" x14ac:dyDescent="0.3">
      <c r="A381" s="21">
        <f t="shared" si="8"/>
        <v>376</v>
      </c>
      <c r="B381" s="81" t="s">
        <v>7131</v>
      </c>
      <c r="C381" s="21" t="s">
        <v>7132</v>
      </c>
      <c r="D381" s="81" t="s">
        <v>7141</v>
      </c>
      <c r="E381" s="81" t="s">
        <v>7142</v>
      </c>
      <c r="F381" s="81" t="s">
        <v>312</v>
      </c>
      <c r="G381" s="77" t="s">
        <v>7060</v>
      </c>
      <c r="H381" s="81" t="s">
        <v>7143</v>
      </c>
      <c r="I381" s="81" t="s">
        <v>7144</v>
      </c>
      <c r="J381" s="77" t="s">
        <v>3621</v>
      </c>
      <c r="K381" s="83" t="s">
        <v>215</v>
      </c>
      <c r="L381" s="36">
        <v>46386</v>
      </c>
      <c r="M381" s="36">
        <v>46477</v>
      </c>
      <c r="N381" s="51">
        <v>1897</v>
      </c>
      <c r="O381" s="51">
        <v>1897</v>
      </c>
      <c r="P381" s="26">
        <v>0</v>
      </c>
      <c r="Q381" s="26">
        <v>1</v>
      </c>
      <c r="R381" s="89"/>
    </row>
    <row r="382" spans="1:18" s="80" customFormat="1" ht="30" customHeight="1" x14ac:dyDescent="0.3">
      <c r="A382" s="21">
        <f t="shared" si="8"/>
        <v>377</v>
      </c>
      <c r="B382" s="81" t="s">
        <v>7131</v>
      </c>
      <c r="C382" s="21" t="s">
        <v>7132</v>
      </c>
      <c r="D382" s="81" t="s">
        <v>7141</v>
      </c>
      <c r="E382" s="81" t="s">
        <v>7142</v>
      </c>
      <c r="F382" s="81" t="s">
        <v>312</v>
      </c>
      <c r="G382" s="77" t="s">
        <v>7060</v>
      </c>
      <c r="H382" s="81" t="s">
        <v>7145</v>
      </c>
      <c r="I382" s="81" t="s">
        <v>7146</v>
      </c>
      <c r="J382" s="77" t="s">
        <v>7147</v>
      </c>
      <c r="K382" s="83" t="s">
        <v>215</v>
      </c>
      <c r="L382" s="36">
        <v>46386</v>
      </c>
      <c r="M382" s="36">
        <v>46446</v>
      </c>
      <c r="N382" s="51">
        <v>638</v>
      </c>
      <c r="O382" s="51">
        <v>638</v>
      </c>
      <c r="P382" s="26">
        <v>0</v>
      </c>
      <c r="Q382" s="26">
        <v>1</v>
      </c>
      <c r="R382" s="89"/>
    </row>
    <row r="383" spans="1:18" s="80" customFormat="1" ht="30" customHeight="1" x14ac:dyDescent="0.3">
      <c r="A383" s="21">
        <f t="shared" si="8"/>
        <v>378</v>
      </c>
      <c r="B383" s="81" t="s">
        <v>7131</v>
      </c>
      <c r="C383" s="21" t="s">
        <v>7132</v>
      </c>
      <c r="D383" s="81" t="s">
        <v>7133</v>
      </c>
      <c r="E383" s="81" t="s">
        <v>7134</v>
      </c>
      <c r="F383" s="81" t="s">
        <v>312</v>
      </c>
      <c r="G383" s="77" t="s">
        <v>7060</v>
      </c>
      <c r="H383" s="81" t="s">
        <v>7148</v>
      </c>
      <c r="I383" s="81" t="s">
        <v>7149</v>
      </c>
      <c r="J383" s="77" t="s">
        <v>7150</v>
      </c>
      <c r="K383" s="83" t="s">
        <v>264</v>
      </c>
      <c r="L383" s="36">
        <v>46233</v>
      </c>
      <c r="M383" s="36">
        <v>46326</v>
      </c>
      <c r="N383" s="51">
        <v>142</v>
      </c>
      <c r="O383" s="51">
        <v>142</v>
      </c>
      <c r="P383" s="26">
        <v>0</v>
      </c>
      <c r="Q383" s="26">
        <v>100</v>
      </c>
      <c r="R383" s="89"/>
    </row>
    <row r="384" spans="1:18" s="80" customFormat="1" ht="30" customHeight="1" x14ac:dyDescent="0.3">
      <c r="A384" s="21">
        <f t="shared" si="8"/>
        <v>379</v>
      </c>
      <c r="B384" s="81" t="s">
        <v>7131</v>
      </c>
      <c r="C384" s="21" t="s">
        <v>7132</v>
      </c>
      <c r="D384" s="81" t="s">
        <v>7137</v>
      </c>
      <c r="E384" s="81" t="s">
        <v>7138</v>
      </c>
      <c r="F384" s="81" t="s">
        <v>312</v>
      </c>
      <c r="G384" s="77" t="s">
        <v>7060</v>
      </c>
      <c r="H384" s="81" t="s">
        <v>7151</v>
      </c>
      <c r="I384" s="81" t="s">
        <v>7152</v>
      </c>
      <c r="J384" s="77" t="s">
        <v>7153</v>
      </c>
      <c r="K384" s="83" t="s">
        <v>215</v>
      </c>
      <c r="L384" s="36">
        <v>46386</v>
      </c>
      <c r="M384" s="36">
        <v>46477</v>
      </c>
      <c r="N384" s="51">
        <v>567</v>
      </c>
      <c r="O384" s="51">
        <v>567</v>
      </c>
      <c r="P384" s="26">
        <v>0</v>
      </c>
      <c r="Q384" s="26">
        <v>1</v>
      </c>
      <c r="R384" s="89"/>
    </row>
    <row r="385" spans="1:18" s="80" customFormat="1" ht="30" customHeight="1" x14ac:dyDescent="0.3">
      <c r="A385" s="21">
        <f t="shared" si="8"/>
        <v>380</v>
      </c>
      <c r="B385" s="81" t="s">
        <v>7131</v>
      </c>
      <c r="C385" s="21" t="s">
        <v>7132</v>
      </c>
      <c r="D385" s="81" t="s">
        <v>7154</v>
      </c>
      <c r="E385" s="81" t="s">
        <v>7155</v>
      </c>
      <c r="F385" s="81" t="s">
        <v>312</v>
      </c>
      <c r="G385" s="77" t="s">
        <v>7060</v>
      </c>
      <c r="H385" s="81" t="s">
        <v>7156</v>
      </c>
      <c r="I385" s="81" t="s">
        <v>7157</v>
      </c>
      <c r="J385" s="77" t="s">
        <v>7158</v>
      </c>
      <c r="K385" s="83" t="s">
        <v>215</v>
      </c>
      <c r="L385" s="36">
        <v>46386</v>
      </c>
      <c r="M385" s="36">
        <v>46477</v>
      </c>
      <c r="N385" s="51">
        <v>425</v>
      </c>
      <c r="O385" s="51">
        <v>425</v>
      </c>
      <c r="P385" s="26">
        <v>0</v>
      </c>
      <c r="Q385" s="26">
        <v>1</v>
      </c>
      <c r="R385" s="89"/>
    </row>
    <row r="386" spans="1:18" s="80" customFormat="1" ht="30" customHeight="1" x14ac:dyDescent="0.3">
      <c r="A386" s="21">
        <f t="shared" si="8"/>
        <v>381</v>
      </c>
      <c r="B386" s="81" t="s">
        <v>7131</v>
      </c>
      <c r="C386" s="21" t="s">
        <v>7132</v>
      </c>
      <c r="D386" s="21" t="s">
        <v>7141</v>
      </c>
      <c r="E386" s="21" t="s">
        <v>7142</v>
      </c>
      <c r="F386" s="21" t="s">
        <v>312</v>
      </c>
      <c r="G386" s="77" t="s">
        <v>7060</v>
      </c>
      <c r="H386" s="21" t="s">
        <v>7159</v>
      </c>
      <c r="I386" s="81" t="s">
        <v>7160</v>
      </c>
      <c r="J386" s="77" t="s">
        <v>7161</v>
      </c>
      <c r="K386" s="83" t="s">
        <v>264</v>
      </c>
      <c r="L386" s="36">
        <v>46233</v>
      </c>
      <c r="M386" s="36">
        <v>46269</v>
      </c>
      <c r="N386" s="51">
        <v>525</v>
      </c>
      <c r="O386" s="51">
        <v>525</v>
      </c>
      <c r="P386" s="26">
        <v>0</v>
      </c>
      <c r="Q386" s="26">
        <v>100</v>
      </c>
      <c r="R386" s="89"/>
    </row>
    <row r="387" spans="1:18" s="80" customFormat="1" ht="30" customHeight="1" x14ac:dyDescent="0.3">
      <c r="A387" s="21">
        <f t="shared" si="8"/>
        <v>382</v>
      </c>
      <c r="B387" s="81" t="s">
        <v>7131</v>
      </c>
      <c r="C387" s="21" t="s">
        <v>7132</v>
      </c>
      <c r="D387" s="81" t="s">
        <v>7141</v>
      </c>
      <c r="E387" s="81" t="s">
        <v>7142</v>
      </c>
      <c r="F387" s="81" t="s">
        <v>312</v>
      </c>
      <c r="G387" s="77" t="s">
        <v>7060</v>
      </c>
      <c r="H387" s="81" t="s">
        <v>7162</v>
      </c>
      <c r="I387" s="81" t="s">
        <v>7163</v>
      </c>
      <c r="J387" s="77" t="s">
        <v>7164</v>
      </c>
      <c r="K387" s="83" t="s">
        <v>215</v>
      </c>
      <c r="L387" s="36">
        <v>46386</v>
      </c>
      <c r="M387" s="36">
        <v>46446</v>
      </c>
      <c r="N387" s="51">
        <v>210</v>
      </c>
      <c r="O387" s="51">
        <v>210</v>
      </c>
      <c r="P387" s="26">
        <v>0</v>
      </c>
      <c r="Q387" s="26">
        <v>1</v>
      </c>
      <c r="R387" s="89"/>
    </row>
    <row r="388" spans="1:18" s="80" customFormat="1" ht="30" customHeight="1" x14ac:dyDescent="0.3">
      <c r="A388" s="21">
        <f t="shared" si="8"/>
        <v>383</v>
      </c>
      <c r="B388" s="81" t="s">
        <v>7131</v>
      </c>
      <c r="C388" s="21" t="s">
        <v>7132</v>
      </c>
      <c r="D388" s="77" t="s">
        <v>7133</v>
      </c>
      <c r="E388" s="81" t="s">
        <v>7134</v>
      </c>
      <c r="F388" s="81" t="s">
        <v>312</v>
      </c>
      <c r="G388" s="77" t="s">
        <v>7060</v>
      </c>
      <c r="H388" s="77" t="s">
        <v>7165</v>
      </c>
      <c r="I388" s="77" t="s">
        <v>7166</v>
      </c>
      <c r="J388" s="77" t="s">
        <v>7167</v>
      </c>
      <c r="K388" s="83" t="s">
        <v>215</v>
      </c>
      <c r="L388" s="36">
        <v>46386</v>
      </c>
      <c r="M388" s="36">
        <v>46446</v>
      </c>
      <c r="N388" s="53">
        <v>397</v>
      </c>
      <c r="O388" s="53">
        <v>397</v>
      </c>
      <c r="P388" s="28">
        <v>0</v>
      </c>
      <c r="Q388" s="28">
        <v>1</v>
      </c>
      <c r="R388" s="89"/>
    </row>
    <row r="389" spans="1:18" s="80" customFormat="1" ht="30" customHeight="1" x14ac:dyDescent="0.3">
      <c r="A389" s="21">
        <f t="shared" si="8"/>
        <v>384</v>
      </c>
      <c r="B389" s="81" t="s">
        <v>7131</v>
      </c>
      <c r="C389" s="21" t="s">
        <v>7132</v>
      </c>
      <c r="D389" s="77" t="s">
        <v>7137</v>
      </c>
      <c r="E389" s="77" t="s">
        <v>7138</v>
      </c>
      <c r="F389" s="81" t="s">
        <v>312</v>
      </c>
      <c r="G389" s="77" t="s">
        <v>7060</v>
      </c>
      <c r="H389" s="77" t="s">
        <v>7168</v>
      </c>
      <c r="I389" s="77" t="s">
        <v>7169</v>
      </c>
      <c r="J389" s="77" t="s">
        <v>7170</v>
      </c>
      <c r="K389" s="83" t="s">
        <v>264</v>
      </c>
      <c r="L389" s="36">
        <v>46233</v>
      </c>
      <c r="M389" s="36">
        <v>46265</v>
      </c>
      <c r="N389" s="53">
        <v>450</v>
      </c>
      <c r="O389" s="53">
        <v>450</v>
      </c>
      <c r="P389" s="28">
        <v>0</v>
      </c>
      <c r="Q389" s="28">
        <v>100</v>
      </c>
      <c r="R389" s="89"/>
    </row>
    <row r="390" spans="1:18" s="80" customFormat="1" ht="30" customHeight="1" x14ac:dyDescent="0.3">
      <c r="A390" s="21">
        <f t="shared" si="8"/>
        <v>385</v>
      </c>
      <c r="B390" s="77" t="s">
        <v>7131</v>
      </c>
      <c r="C390" s="22" t="s">
        <v>7132</v>
      </c>
      <c r="D390" s="77" t="s">
        <v>7171</v>
      </c>
      <c r="E390" s="77" t="s">
        <v>7172</v>
      </c>
      <c r="F390" s="77" t="s">
        <v>28</v>
      </c>
      <c r="G390" s="77" t="s">
        <v>7054</v>
      </c>
      <c r="H390" s="77" t="s">
        <v>7173</v>
      </c>
      <c r="I390" s="77" t="s">
        <v>7174</v>
      </c>
      <c r="J390" s="77" t="s">
        <v>7175</v>
      </c>
      <c r="K390" s="77" t="s">
        <v>1532</v>
      </c>
      <c r="L390" s="37">
        <v>46387</v>
      </c>
      <c r="M390" s="37">
        <v>46446</v>
      </c>
      <c r="N390" s="53">
        <v>309</v>
      </c>
      <c r="O390" s="53">
        <v>309</v>
      </c>
      <c r="P390" s="28">
        <v>0</v>
      </c>
      <c r="Q390" s="28">
        <v>1</v>
      </c>
      <c r="R390" s="89"/>
    </row>
    <row r="391" spans="1:18" s="80" customFormat="1" ht="30" customHeight="1" x14ac:dyDescent="0.3">
      <c r="A391" s="21">
        <f t="shared" si="8"/>
        <v>386</v>
      </c>
      <c r="B391" s="77" t="s">
        <v>7131</v>
      </c>
      <c r="C391" s="22" t="s">
        <v>7132</v>
      </c>
      <c r="D391" s="77" t="s">
        <v>7171</v>
      </c>
      <c r="E391" s="77" t="s">
        <v>7172</v>
      </c>
      <c r="F391" s="77" t="s">
        <v>28</v>
      </c>
      <c r="G391" s="77" t="s">
        <v>7054</v>
      </c>
      <c r="H391" s="77" t="s">
        <v>7176</v>
      </c>
      <c r="I391" s="77" t="s">
        <v>7177</v>
      </c>
      <c r="J391" s="77" t="s">
        <v>7175</v>
      </c>
      <c r="K391" s="77" t="s">
        <v>1532</v>
      </c>
      <c r="L391" s="37">
        <v>46387</v>
      </c>
      <c r="M391" s="37">
        <v>46446</v>
      </c>
      <c r="N391" s="53">
        <v>347</v>
      </c>
      <c r="O391" s="53">
        <v>347</v>
      </c>
      <c r="P391" s="28">
        <v>0</v>
      </c>
      <c r="Q391" s="28">
        <v>1</v>
      </c>
      <c r="R391" s="89"/>
    </row>
    <row r="392" spans="1:18" s="80" customFormat="1" ht="30" customHeight="1" x14ac:dyDescent="0.3">
      <c r="A392" s="21">
        <f t="shared" si="8"/>
        <v>387</v>
      </c>
      <c r="B392" s="77" t="s">
        <v>7131</v>
      </c>
      <c r="C392" s="22" t="s">
        <v>7132</v>
      </c>
      <c r="D392" s="77" t="s">
        <v>7171</v>
      </c>
      <c r="E392" s="77" t="s">
        <v>7172</v>
      </c>
      <c r="F392" s="77" t="s">
        <v>28</v>
      </c>
      <c r="G392" s="77" t="s">
        <v>7054</v>
      </c>
      <c r="H392" s="77" t="s">
        <v>7178</v>
      </c>
      <c r="I392" s="77" t="s">
        <v>7179</v>
      </c>
      <c r="J392" s="77" t="s">
        <v>7175</v>
      </c>
      <c r="K392" s="77" t="s">
        <v>1532</v>
      </c>
      <c r="L392" s="37">
        <v>46387</v>
      </c>
      <c r="M392" s="37">
        <v>46446</v>
      </c>
      <c r="N392" s="53">
        <v>269</v>
      </c>
      <c r="O392" s="53">
        <v>269</v>
      </c>
      <c r="P392" s="28">
        <v>0</v>
      </c>
      <c r="Q392" s="28">
        <v>1</v>
      </c>
      <c r="R392" s="89"/>
    </row>
    <row r="393" spans="1:18" s="80" customFormat="1" ht="30" customHeight="1" x14ac:dyDescent="0.3">
      <c r="A393" s="21">
        <f t="shared" si="8"/>
        <v>388</v>
      </c>
      <c r="B393" s="77" t="s">
        <v>7131</v>
      </c>
      <c r="C393" s="22" t="s">
        <v>7132</v>
      </c>
      <c r="D393" s="77" t="s">
        <v>7180</v>
      </c>
      <c r="E393" s="77" t="s">
        <v>7181</v>
      </c>
      <c r="F393" s="77" t="s">
        <v>28</v>
      </c>
      <c r="G393" s="77" t="s">
        <v>7067</v>
      </c>
      <c r="H393" s="77" t="s">
        <v>7182</v>
      </c>
      <c r="I393" s="77" t="s">
        <v>7183</v>
      </c>
      <c r="J393" s="77" t="s">
        <v>7175</v>
      </c>
      <c r="K393" s="77" t="s">
        <v>335</v>
      </c>
      <c r="L393" s="37">
        <v>46387</v>
      </c>
      <c r="M393" s="37">
        <v>46446</v>
      </c>
      <c r="N393" s="53">
        <v>133</v>
      </c>
      <c r="O393" s="53">
        <v>133</v>
      </c>
      <c r="P393" s="28">
        <v>0</v>
      </c>
      <c r="Q393" s="28">
        <v>1</v>
      </c>
      <c r="R393" s="89"/>
    </row>
    <row r="394" spans="1:18" s="80" customFormat="1" ht="30" customHeight="1" x14ac:dyDescent="0.3">
      <c r="A394" s="21">
        <f t="shared" si="8"/>
        <v>389</v>
      </c>
      <c r="B394" s="77" t="s">
        <v>7131</v>
      </c>
      <c r="C394" s="22" t="s">
        <v>7132</v>
      </c>
      <c r="D394" s="77" t="s">
        <v>7180</v>
      </c>
      <c r="E394" s="77" t="s">
        <v>7181</v>
      </c>
      <c r="F394" s="77" t="s">
        <v>28</v>
      </c>
      <c r="G394" s="77" t="s">
        <v>7054</v>
      </c>
      <c r="H394" s="77" t="s">
        <v>7184</v>
      </c>
      <c r="I394" s="77" t="s">
        <v>7185</v>
      </c>
      <c r="J394" s="77" t="s">
        <v>7175</v>
      </c>
      <c r="K394" s="77" t="s">
        <v>1532</v>
      </c>
      <c r="L394" s="37">
        <v>46387</v>
      </c>
      <c r="M394" s="37">
        <v>46446</v>
      </c>
      <c r="N394" s="53">
        <v>269</v>
      </c>
      <c r="O394" s="53">
        <v>269</v>
      </c>
      <c r="P394" s="28">
        <v>0</v>
      </c>
      <c r="Q394" s="28">
        <v>1</v>
      </c>
      <c r="R394" s="89"/>
    </row>
    <row r="395" spans="1:18" s="80" customFormat="1" ht="30" customHeight="1" x14ac:dyDescent="0.3">
      <c r="A395" s="21">
        <f t="shared" si="8"/>
        <v>390</v>
      </c>
      <c r="B395" s="77" t="s">
        <v>7131</v>
      </c>
      <c r="C395" s="77" t="s">
        <v>7132</v>
      </c>
      <c r="D395" s="77" t="s">
        <v>7186</v>
      </c>
      <c r="E395" s="77" t="s">
        <v>7187</v>
      </c>
      <c r="F395" s="77" t="s">
        <v>28</v>
      </c>
      <c r="G395" s="77" t="s">
        <v>7060</v>
      </c>
      <c r="H395" s="22" t="s">
        <v>7188</v>
      </c>
      <c r="I395" s="77" t="s">
        <v>7189</v>
      </c>
      <c r="J395" s="77" t="s">
        <v>7190</v>
      </c>
      <c r="K395" s="22" t="s">
        <v>352</v>
      </c>
      <c r="L395" s="37">
        <v>46204</v>
      </c>
      <c r="M395" s="37">
        <v>46295</v>
      </c>
      <c r="N395" s="53">
        <v>167</v>
      </c>
      <c r="O395" s="53">
        <v>167</v>
      </c>
      <c r="P395" s="28">
        <v>0</v>
      </c>
      <c r="Q395" s="28">
        <v>100</v>
      </c>
      <c r="R395" s="89"/>
    </row>
    <row r="396" spans="1:18" s="80" customFormat="1" ht="30" customHeight="1" x14ac:dyDescent="0.3">
      <c r="A396" s="21">
        <f t="shared" si="8"/>
        <v>391</v>
      </c>
      <c r="B396" s="77" t="s">
        <v>7131</v>
      </c>
      <c r="C396" s="77" t="s">
        <v>7132</v>
      </c>
      <c r="D396" s="77" t="s">
        <v>7186</v>
      </c>
      <c r="E396" s="77" t="s">
        <v>7191</v>
      </c>
      <c r="F396" s="77" t="s">
        <v>28</v>
      </c>
      <c r="G396" s="77" t="s">
        <v>7060</v>
      </c>
      <c r="H396" s="22" t="s">
        <v>7192</v>
      </c>
      <c r="I396" s="77" t="s">
        <v>7193</v>
      </c>
      <c r="J396" s="77" t="s">
        <v>3621</v>
      </c>
      <c r="K396" s="22" t="s">
        <v>602</v>
      </c>
      <c r="L396" s="37">
        <v>46377</v>
      </c>
      <c r="M396" s="37">
        <v>46507</v>
      </c>
      <c r="N396" s="53">
        <v>778</v>
      </c>
      <c r="O396" s="53">
        <v>778</v>
      </c>
      <c r="P396" s="28">
        <v>0</v>
      </c>
      <c r="Q396" s="28">
        <v>5</v>
      </c>
      <c r="R396" s="89"/>
    </row>
    <row r="397" spans="1:18" s="80" customFormat="1" ht="30" customHeight="1" x14ac:dyDescent="0.3">
      <c r="A397" s="21">
        <f t="shared" si="8"/>
        <v>392</v>
      </c>
      <c r="B397" s="77" t="s">
        <v>7131</v>
      </c>
      <c r="C397" s="77" t="s">
        <v>7132</v>
      </c>
      <c r="D397" s="77" t="s">
        <v>7194</v>
      </c>
      <c r="E397" s="77" t="s">
        <v>7187</v>
      </c>
      <c r="F397" s="77" t="s">
        <v>28</v>
      </c>
      <c r="G397" s="77" t="s">
        <v>7060</v>
      </c>
      <c r="H397" s="22" t="s">
        <v>7195</v>
      </c>
      <c r="I397" s="77" t="s">
        <v>7196</v>
      </c>
      <c r="J397" s="77" t="s">
        <v>3621</v>
      </c>
      <c r="K397" s="22" t="s">
        <v>602</v>
      </c>
      <c r="L397" s="37">
        <v>46377</v>
      </c>
      <c r="M397" s="37">
        <v>46507</v>
      </c>
      <c r="N397" s="53">
        <v>940</v>
      </c>
      <c r="O397" s="53">
        <v>940</v>
      </c>
      <c r="P397" s="28">
        <v>0</v>
      </c>
      <c r="Q397" s="28">
        <v>5</v>
      </c>
      <c r="R397" s="89"/>
    </row>
    <row r="398" spans="1:18" s="80" customFormat="1" ht="30" customHeight="1" x14ac:dyDescent="0.3">
      <c r="A398" s="21">
        <f t="shared" si="8"/>
        <v>393</v>
      </c>
      <c r="B398" s="77" t="s">
        <v>7131</v>
      </c>
      <c r="C398" s="77" t="s">
        <v>7132</v>
      </c>
      <c r="D398" s="77" t="s">
        <v>7197</v>
      </c>
      <c r="E398" s="77" t="s">
        <v>7198</v>
      </c>
      <c r="F398" s="77" t="s">
        <v>28</v>
      </c>
      <c r="G398" s="77" t="s">
        <v>7060</v>
      </c>
      <c r="H398" s="22" t="s">
        <v>7199</v>
      </c>
      <c r="I398" s="77" t="s">
        <v>7200</v>
      </c>
      <c r="J398" s="77" t="s">
        <v>3621</v>
      </c>
      <c r="K398" s="22" t="s">
        <v>602</v>
      </c>
      <c r="L398" s="37">
        <v>46377</v>
      </c>
      <c r="M398" s="37">
        <v>46507</v>
      </c>
      <c r="N398" s="53">
        <v>1266</v>
      </c>
      <c r="O398" s="53">
        <v>1266</v>
      </c>
      <c r="P398" s="28">
        <v>0</v>
      </c>
      <c r="Q398" s="28">
        <v>5</v>
      </c>
      <c r="R398" s="89"/>
    </row>
    <row r="399" spans="1:18" s="80" customFormat="1" ht="30" customHeight="1" x14ac:dyDescent="0.3">
      <c r="A399" s="21">
        <f t="shared" si="8"/>
        <v>394</v>
      </c>
      <c r="B399" s="77" t="s">
        <v>7201</v>
      </c>
      <c r="C399" s="77" t="s">
        <v>7202</v>
      </c>
      <c r="D399" s="77" t="s">
        <v>7203</v>
      </c>
      <c r="E399" s="77" t="s">
        <v>7204</v>
      </c>
      <c r="F399" s="77" t="s">
        <v>28</v>
      </c>
      <c r="G399" s="77" t="s">
        <v>7075</v>
      </c>
      <c r="H399" s="77" t="s">
        <v>7205</v>
      </c>
      <c r="I399" s="77" t="s">
        <v>7206</v>
      </c>
      <c r="J399" s="77" t="s">
        <v>7207</v>
      </c>
      <c r="K399" s="77" t="s">
        <v>264</v>
      </c>
      <c r="L399" s="37">
        <v>46127</v>
      </c>
      <c r="M399" s="37">
        <v>46217</v>
      </c>
      <c r="N399" s="53">
        <v>724</v>
      </c>
      <c r="O399" s="53">
        <v>724</v>
      </c>
      <c r="P399" s="28">
        <v>0</v>
      </c>
      <c r="Q399" s="28">
        <v>100</v>
      </c>
      <c r="R399" s="89"/>
    </row>
    <row r="400" spans="1:18" s="80" customFormat="1" ht="30" customHeight="1" x14ac:dyDescent="0.3">
      <c r="A400" s="21">
        <f t="shared" si="8"/>
        <v>395</v>
      </c>
      <c r="B400" s="77" t="s">
        <v>7131</v>
      </c>
      <c r="C400" s="77" t="s">
        <v>7132</v>
      </c>
      <c r="D400" s="77" t="s">
        <v>7208</v>
      </c>
      <c r="E400" s="77" t="s">
        <v>7209</v>
      </c>
      <c r="F400" s="77" t="s">
        <v>28</v>
      </c>
      <c r="G400" s="77" t="s">
        <v>7060</v>
      </c>
      <c r="H400" s="77" t="s">
        <v>7210</v>
      </c>
      <c r="I400" s="77" t="s">
        <v>7211</v>
      </c>
      <c r="J400" s="77" t="s">
        <v>7212</v>
      </c>
      <c r="K400" s="22" t="s">
        <v>1532</v>
      </c>
      <c r="L400" s="37">
        <v>46377</v>
      </c>
      <c r="M400" s="37">
        <v>46444</v>
      </c>
      <c r="N400" s="53">
        <v>141</v>
      </c>
      <c r="O400" s="53">
        <v>141</v>
      </c>
      <c r="P400" s="28">
        <v>0</v>
      </c>
      <c r="Q400" s="28">
        <v>10</v>
      </c>
      <c r="R400" s="89"/>
    </row>
    <row r="401" spans="1:18" s="80" customFormat="1" ht="30" customHeight="1" x14ac:dyDescent="0.3">
      <c r="A401" s="21">
        <f t="shared" si="8"/>
        <v>396</v>
      </c>
      <c r="B401" s="77" t="s">
        <v>7131</v>
      </c>
      <c r="C401" s="77" t="s">
        <v>7132</v>
      </c>
      <c r="D401" s="77" t="s">
        <v>7208</v>
      </c>
      <c r="E401" s="77" t="s">
        <v>7209</v>
      </c>
      <c r="F401" s="77" t="s">
        <v>28</v>
      </c>
      <c r="G401" s="77" t="s">
        <v>7213</v>
      </c>
      <c r="H401" s="77" t="s">
        <v>7214</v>
      </c>
      <c r="I401" s="77" t="s">
        <v>7206</v>
      </c>
      <c r="J401" s="77" t="s">
        <v>7215</v>
      </c>
      <c r="K401" s="22" t="s">
        <v>352</v>
      </c>
      <c r="L401" s="37">
        <v>46204</v>
      </c>
      <c r="M401" s="37">
        <v>46265</v>
      </c>
      <c r="N401" s="53">
        <v>185</v>
      </c>
      <c r="O401" s="53">
        <v>185</v>
      </c>
      <c r="P401" s="28">
        <v>0</v>
      </c>
      <c r="Q401" s="28">
        <v>100</v>
      </c>
      <c r="R401" s="89"/>
    </row>
    <row r="402" spans="1:18" s="80" customFormat="1" ht="30" customHeight="1" x14ac:dyDescent="0.3">
      <c r="A402" s="21">
        <f t="shared" si="8"/>
        <v>397</v>
      </c>
      <c r="B402" s="77" t="s">
        <v>7131</v>
      </c>
      <c r="C402" s="77" t="s">
        <v>7132</v>
      </c>
      <c r="D402" s="77" t="s">
        <v>7208</v>
      </c>
      <c r="E402" s="77" t="s">
        <v>7209</v>
      </c>
      <c r="F402" s="77" t="s">
        <v>28</v>
      </c>
      <c r="G402" s="77" t="s">
        <v>7060</v>
      </c>
      <c r="H402" s="77" t="s">
        <v>7216</v>
      </c>
      <c r="I402" s="77" t="s">
        <v>7211</v>
      </c>
      <c r="J402" s="77" t="s">
        <v>3621</v>
      </c>
      <c r="K402" s="22" t="s">
        <v>602</v>
      </c>
      <c r="L402" s="37">
        <v>46377</v>
      </c>
      <c r="M402" s="37">
        <v>46507</v>
      </c>
      <c r="N402" s="53">
        <v>398</v>
      </c>
      <c r="O402" s="53">
        <v>398</v>
      </c>
      <c r="P402" s="28">
        <v>0</v>
      </c>
      <c r="Q402" s="28">
        <v>5</v>
      </c>
      <c r="R402" s="89"/>
    </row>
    <row r="403" spans="1:18" s="80" customFormat="1" ht="30" customHeight="1" x14ac:dyDescent="0.3">
      <c r="A403" s="21">
        <f t="shared" si="8"/>
        <v>398</v>
      </c>
      <c r="B403" s="77" t="s">
        <v>7131</v>
      </c>
      <c r="C403" s="77" t="s">
        <v>7132</v>
      </c>
      <c r="D403" s="77" t="s">
        <v>7208</v>
      </c>
      <c r="E403" s="77" t="s">
        <v>7209</v>
      </c>
      <c r="F403" s="77" t="s">
        <v>28</v>
      </c>
      <c r="G403" s="77" t="s">
        <v>7060</v>
      </c>
      <c r="H403" s="77" t="s">
        <v>7217</v>
      </c>
      <c r="I403" s="77" t="s">
        <v>7218</v>
      </c>
      <c r="J403" s="77" t="s">
        <v>3621</v>
      </c>
      <c r="K403" s="22" t="s">
        <v>602</v>
      </c>
      <c r="L403" s="37">
        <v>46377</v>
      </c>
      <c r="M403" s="37">
        <v>46507</v>
      </c>
      <c r="N403" s="53">
        <v>297</v>
      </c>
      <c r="O403" s="53">
        <v>297</v>
      </c>
      <c r="P403" s="28">
        <v>0</v>
      </c>
      <c r="Q403" s="28">
        <v>5</v>
      </c>
      <c r="R403" s="89"/>
    </row>
    <row r="404" spans="1:18" s="80" customFormat="1" ht="30" customHeight="1" x14ac:dyDescent="0.3">
      <c r="A404" s="21">
        <f t="shared" si="8"/>
        <v>399</v>
      </c>
      <c r="B404" s="77" t="s">
        <v>7131</v>
      </c>
      <c r="C404" s="77" t="s">
        <v>7132</v>
      </c>
      <c r="D404" s="77" t="s">
        <v>7186</v>
      </c>
      <c r="E404" s="77" t="s">
        <v>7219</v>
      </c>
      <c r="F404" s="77" t="s">
        <v>28</v>
      </c>
      <c r="G404" s="77" t="s">
        <v>7060</v>
      </c>
      <c r="H404" s="77" t="s">
        <v>7220</v>
      </c>
      <c r="I404" s="77" t="s">
        <v>7221</v>
      </c>
      <c r="J404" s="77" t="s">
        <v>7190</v>
      </c>
      <c r="K404" s="22" t="s">
        <v>1532</v>
      </c>
      <c r="L404" s="37">
        <v>46377</v>
      </c>
      <c r="M404" s="37">
        <v>46476</v>
      </c>
      <c r="N404" s="53">
        <v>390</v>
      </c>
      <c r="O404" s="53">
        <v>390</v>
      </c>
      <c r="P404" s="28">
        <v>0</v>
      </c>
      <c r="Q404" s="28">
        <v>10</v>
      </c>
      <c r="R404" s="89"/>
    </row>
    <row r="405" spans="1:18" s="80" customFormat="1" ht="30" customHeight="1" x14ac:dyDescent="0.3">
      <c r="A405" s="21">
        <f t="shared" si="8"/>
        <v>400</v>
      </c>
      <c r="B405" s="77" t="s">
        <v>7131</v>
      </c>
      <c r="C405" s="77" t="s">
        <v>7132</v>
      </c>
      <c r="D405" s="77" t="s">
        <v>7194</v>
      </c>
      <c r="E405" s="77" t="s">
        <v>7222</v>
      </c>
      <c r="F405" s="77" t="s">
        <v>28</v>
      </c>
      <c r="G405" s="77" t="s">
        <v>7060</v>
      </c>
      <c r="H405" s="77" t="s">
        <v>7223</v>
      </c>
      <c r="I405" s="77" t="s">
        <v>7224</v>
      </c>
      <c r="J405" s="77" t="s">
        <v>7190</v>
      </c>
      <c r="K405" s="22" t="s">
        <v>1532</v>
      </c>
      <c r="L405" s="37">
        <v>46377</v>
      </c>
      <c r="M405" s="37">
        <v>46476</v>
      </c>
      <c r="N405" s="53">
        <v>425</v>
      </c>
      <c r="O405" s="53">
        <v>425</v>
      </c>
      <c r="P405" s="28">
        <v>0</v>
      </c>
      <c r="Q405" s="28">
        <v>10</v>
      </c>
      <c r="R405" s="89"/>
    </row>
    <row r="406" spans="1:18" s="80" customFormat="1" ht="30" customHeight="1" x14ac:dyDescent="0.3">
      <c r="A406" s="21">
        <f t="shared" si="8"/>
        <v>401</v>
      </c>
      <c r="B406" s="77" t="s">
        <v>7131</v>
      </c>
      <c r="C406" s="77" t="s">
        <v>7132</v>
      </c>
      <c r="D406" s="77" t="s">
        <v>7197</v>
      </c>
      <c r="E406" s="77" t="s">
        <v>7198</v>
      </c>
      <c r="F406" s="77" t="s">
        <v>28</v>
      </c>
      <c r="G406" s="77" t="s">
        <v>7225</v>
      </c>
      <c r="H406" s="77" t="s">
        <v>7226</v>
      </c>
      <c r="I406" s="77" t="s">
        <v>7227</v>
      </c>
      <c r="J406" s="77" t="s">
        <v>7228</v>
      </c>
      <c r="K406" s="22" t="s">
        <v>5910</v>
      </c>
      <c r="L406" s="37">
        <v>46174</v>
      </c>
      <c r="M406" s="37">
        <v>46234</v>
      </c>
      <c r="N406" s="53">
        <v>189</v>
      </c>
      <c r="O406" s="53">
        <v>189</v>
      </c>
      <c r="P406" s="28">
        <v>0</v>
      </c>
      <c r="Q406" s="28">
        <v>100</v>
      </c>
      <c r="R406" s="89"/>
    </row>
    <row r="407" spans="1:18" s="80" customFormat="1" ht="30" customHeight="1" x14ac:dyDescent="0.3">
      <c r="A407" s="21">
        <f t="shared" si="8"/>
        <v>402</v>
      </c>
      <c r="B407" s="77" t="s">
        <v>7131</v>
      </c>
      <c r="C407" s="77" t="s">
        <v>7132</v>
      </c>
      <c r="D407" s="77" t="s">
        <v>7197</v>
      </c>
      <c r="E407" s="77" t="s">
        <v>7198</v>
      </c>
      <c r="F407" s="77" t="s">
        <v>28</v>
      </c>
      <c r="G407" s="77" t="s">
        <v>7060</v>
      </c>
      <c r="H407" s="77" t="s">
        <v>7229</v>
      </c>
      <c r="I407" s="77" t="s">
        <v>7230</v>
      </c>
      <c r="J407" s="77" t="s">
        <v>3621</v>
      </c>
      <c r="K407" s="22" t="s">
        <v>602</v>
      </c>
      <c r="L407" s="37">
        <v>46377</v>
      </c>
      <c r="M407" s="37">
        <v>46507</v>
      </c>
      <c r="N407" s="53">
        <v>596</v>
      </c>
      <c r="O407" s="53">
        <v>596</v>
      </c>
      <c r="P407" s="28">
        <v>0</v>
      </c>
      <c r="Q407" s="28">
        <v>5</v>
      </c>
      <c r="R407" s="89"/>
    </row>
    <row r="408" spans="1:18" s="80" customFormat="1" ht="30" customHeight="1" x14ac:dyDescent="0.3">
      <c r="A408" s="21">
        <f t="shared" si="8"/>
        <v>403</v>
      </c>
      <c r="B408" s="81" t="s">
        <v>7231</v>
      </c>
      <c r="C408" s="77" t="s">
        <v>7072</v>
      </c>
      <c r="D408" s="77" t="s">
        <v>7232</v>
      </c>
      <c r="E408" s="77" t="s">
        <v>7233</v>
      </c>
      <c r="F408" s="77" t="s">
        <v>312</v>
      </c>
      <c r="G408" s="77" t="s">
        <v>7060</v>
      </c>
      <c r="H408" s="77" t="s">
        <v>7234</v>
      </c>
      <c r="I408" s="81" t="s">
        <v>7235</v>
      </c>
      <c r="J408" s="86" t="s">
        <v>7236</v>
      </c>
      <c r="K408" s="86" t="s">
        <v>33</v>
      </c>
      <c r="L408" s="78">
        <v>46143</v>
      </c>
      <c r="M408" s="78">
        <v>46418</v>
      </c>
      <c r="N408" s="137">
        <v>3994</v>
      </c>
      <c r="O408" s="137">
        <v>3577</v>
      </c>
      <c r="P408" s="79">
        <v>0</v>
      </c>
      <c r="Q408" s="79">
        <v>100</v>
      </c>
      <c r="R408" s="81"/>
    </row>
    <row r="409" spans="1:18" s="80" customFormat="1" ht="30" customHeight="1" x14ac:dyDescent="0.3">
      <c r="A409" s="21">
        <f t="shared" si="8"/>
        <v>404</v>
      </c>
      <c r="B409" s="81" t="s">
        <v>7237</v>
      </c>
      <c r="C409" s="81" t="s">
        <v>7072</v>
      </c>
      <c r="D409" s="81" t="s">
        <v>7238</v>
      </c>
      <c r="E409" s="81" t="s">
        <v>7239</v>
      </c>
      <c r="F409" s="81" t="s">
        <v>28</v>
      </c>
      <c r="G409" s="77" t="s">
        <v>7225</v>
      </c>
      <c r="H409" s="81" t="s">
        <v>7240</v>
      </c>
      <c r="I409" s="81" t="s">
        <v>7241</v>
      </c>
      <c r="J409" s="83" t="s">
        <v>7242</v>
      </c>
      <c r="K409" s="83" t="s">
        <v>671</v>
      </c>
      <c r="L409" s="84">
        <v>46035</v>
      </c>
      <c r="M409" s="84">
        <v>46081</v>
      </c>
      <c r="N409" s="138">
        <v>323</v>
      </c>
      <c r="O409" s="138">
        <v>323</v>
      </c>
      <c r="P409" s="85">
        <v>0</v>
      </c>
      <c r="Q409" s="85">
        <v>100</v>
      </c>
      <c r="R409" s="77"/>
    </row>
    <row r="410" spans="1:18" s="80" customFormat="1" ht="30" customHeight="1" x14ac:dyDescent="0.3">
      <c r="A410" s="21">
        <f t="shared" si="8"/>
        <v>405</v>
      </c>
      <c r="B410" s="81" t="s">
        <v>7237</v>
      </c>
      <c r="C410" s="77" t="s">
        <v>7072</v>
      </c>
      <c r="D410" s="77" t="s">
        <v>7238</v>
      </c>
      <c r="E410" s="77" t="s">
        <v>7239</v>
      </c>
      <c r="F410" s="77" t="s">
        <v>28</v>
      </c>
      <c r="G410" s="77" t="s">
        <v>7060</v>
      </c>
      <c r="H410" s="77" t="s">
        <v>7243</v>
      </c>
      <c r="I410" s="81" t="s">
        <v>7244</v>
      </c>
      <c r="J410" s="86" t="s">
        <v>7245</v>
      </c>
      <c r="K410" s="86" t="s">
        <v>671</v>
      </c>
      <c r="L410" s="78">
        <v>46035</v>
      </c>
      <c r="M410" s="78">
        <v>46127</v>
      </c>
      <c r="N410" s="137">
        <v>381</v>
      </c>
      <c r="O410" s="137">
        <v>381</v>
      </c>
      <c r="P410" s="79">
        <v>0</v>
      </c>
      <c r="Q410" s="79">
        <v>100</v>
      </c>
      <c r="R410" s="77"/>
    </row>
    <row r="411" spans="1:18" s="80" customFormat="1" ht="30" customHeight="1" x14ac:dyDescent="0.3">
      <c r="A411" s="21">
        <f t="shared" si="8"/>
        <v>406</v>
      </c>
      <c r="B411" s="77" t="s">
        <v>7246</v>
      </c>
      <c r="C411" s="77" t="s">
        <v>7040</v>
      </c>
      <c r="D411" s="77" t="s">
        <v>7247</v>
      </c>
      <c r="E411" s="77" t="s">
        <v>7248</v>
      </c>
      <c r="F411" s="77" t="s">
        <v>312</v>
      </c>
      <c r="G411" s="77" t="s">
        <v>7098</v>
      </c>
      <c r="H411" s="77" t="s">
        <v>7249</v>
      </c>
      <c r="I411" s="77" t="s">
        <v>7250</v>
      </c>
      <c r="J411" s="77" t="s">
        <v>7251</v>
      </c>
      <c r="K411" s="77" t="s">
        <v>7252</v>
      </c>
      <c r="L411" s="78">
        <v>46042</v>
      </c>
      <c r="M411" s="78">
        <v>46173</v>
      </c>
      <c r="N411" s="137">
        <v>690</v>
      </c>
      <c r="O411" s="137">
        <v>690</v>
      </c>
      <c r="P411" s="79">
        <v>0</v>
      </c>
      <c r="Q411" s="79">
        <v>100</v>
      </c>
      <c r="R411" s="77"/>
    </row>
    <row r="412" spans="1:18" s="80" customFormat="1" ht="30" customHeight="1" x14ac:dyDescent="0.3">
      <c r="A412" s="21">
        <f t="shared" si="8"/>
        <v>407</v>
      </c>
      <c r="B412" s="77" t="s">
        <v>7246</v>
      </c>
      <c r="C412" s="77" t="s">
        <v>7040</v>
      </c>
      <c r="D412" s="77" t="s">
        <v>7253</v>
      </c>
      <c r="E412" s="77" t="s">
        <v>7254</v>
      </c>
      <c r="F412" s="77" t="s">
        <v>312</v>
      </c>
      <c r="G412" s="77" t="s">
        <v>7060</v>
      </c>
      <c r="H412" s="77" t="s">
        <v>7255</v>
      </c>
      <c r="I412" s="77" t="s">
        <v>7256</v>
      </c>
      <c r="J412" s="77" t="s">
        <v>7257</v>
      </c>
      <c r="K412" s="77" t="s">
        <v>671</v>
      </c>
      <c r="L412" s="78">
        <v>46042</v>
      </c>
      <c r="M412" s="78">
        <v>46112</v>
      </c>
      <c r="N412" s="137">
        <v>310</v>
      </c>
      <c r="O412" s="137">
        <v>310</v>
      </c>
      <c r="P412" s="79">
        <v>0</v>
      </c>
      <c r="Q412" s="79">
        <v>100</v>
      </c>
      <c r="R412" s="77"/>
    </row>
    <row r="413" spans="1:18" s="80" customFormat="1" ht="30" customHeight="1" x14ac:dyDescent="0.3">
      <c r="A413" s="21">
        <f t="shared" si="8"/>
        <v>408</v>
      </c>
      <c r="B413" s="77" t="s">
        <v>7246</v>
      </c>
      <c r="C413" s="77" t="s">
        <v>7040</v>
      </c>
      <c r="D413" s="77" t="s">
        <v>7253</v>
      </c>
      <c r="E413" s="77" t="s">
        <v>7254</v>
      </c>
      <c r="F413" s="77" t="s">
        <v>312</v>
      </c>
      <c r="G413" s="77" t="s">
        <v>7043</v>
      </c>
      <c r="H413" s="77" t="s">
        <v>7258</v>
      </c>
      <c r="I413" s="77" t="s">
        <v>7259</v>
      </c>
      <c r="J413" s="77" t="s">
        <v>7260</v>
      </c>
      <c r="K413" s="77" t="s">
        <v>776</v>
      </c>
      <c r="L413" s="78">
        <v>46204</v>
      </c>
      <c r="M413" s="78">
        <v>46295</v>
      </c>
      <c r="N413" s="137">
        <v>980</v>
      </c>
      <c r="O413" s="137">
        <v>980</v>
      </c>
      <c r="P413" s="79">
        <v>0</v>
      </c>
      <c r="Q413" s="79">
        <v>100</v>
      </c>
      <c r="R413" s="77"/>
    </row>
    <row r="414" spans="1:18" s="80" customFormat="1" ht="30" customHeight="1" x14ac:dyDescent="0.3">
      <c r="A414" s="21">
        <f t="shared" si="8"/>
        <v>409</v>
      </c>
      <c r="B414" s="77" t="s">
        <v>7246</v>
      </c>
      <c r="C414" s="77" t="s">
        <v>7040</v>
      </c>
      <c r="D414" s="77" t="s">
        <v>7253</v>
      </c>
      <c r="E414" s="77" t="s">
        <v>7254</v>
      </c>
      <c r="F414" s="77" t="s">
        <v>28</v>
      </c>
      <c r="G414" s="77" t="s">
        <v>7060</v>
      </c>
      <c r="H414" s="77" t="s">
        <v>7261</v>
      </c>
      <c r="I414" s="77" t="s">
        <v>7262</v>
      </c>
      <c r="J414" s="77" t="s">
        <v>7263</v>
      </c>
      <c r="K414" s="77" t="s">
        <v>776</v>
      </c>
      <c r="L414" s="78">
        <v>46266</v>
      </c>
      <c r="M414" s="78">
        <v>46811</v>
      </c>
      <c r="N414" s="137">
        <v>9756</v>
      </c>
      <c r="O414" s="137">
        <v>4500</v>
      </c>
      <c r="P414" s="79">
        <v>0</v>
      </c>
      <c r="Q414" s="79">
        <v>10</v>
      </c>
      <c r="R414" s="77"/>
    </row>
    <row r="415" spans="1:18" s="80" customFormat="1" ht="30" customHeight="1" x14ac:dyDescent="0.3">
      <c r="A415" s="21">
        <f t="shared" si="8"/>
        <v>410</v>
      </c>
      <c r="B415" s="81" t="s">
        <v>7264</v>
      </c>
      <c r="C415" s="81" t="s">
        <v>7040</v>
      </c>
      <c r="D415" s="81" t="s">
        <v>7265</v>
      </c>
      <c r="E415" s="81" t="s">
        <v>7266</v>
      </c>
      <c r="F415" s="81" t="s">
        <v>312</v>
      </c>
      <c r="G415" s="77" t="s">
        <v>7060</v>
      </c>
      <c r="H415" s="81" t="s">
        <v>7267</v>
      </c>
      <c r="I415" s="81" t="s">
        <v>7268</v>
      </c>
      <c r="J415" s="83" t="s">
        <v>7269</v>
      </c>
      <c r="K415" s="83" t="s">
        <v>73</v>
      </c>
      <c r="L415" s="84">
        <v>46204</v>
      </c>
      <c r="M415" s="84">
        <v>46266</v>
      </c>
      <c r="N415" s="138">
        <v>263</v>
      </c>
      <c r="O415" s="138">
        <v>263</v>
      </c>
      <c r="P415" s="85">
        <v>0</v>
      </c>
      <c r="Q415" s="85">
        <v>100</v>
      </c>
      <c r="R415" s="81"/>
    </row>
    <row r="416" spans="1:18" s="80" customFormat="1" ht="30" customHeight="1" x14ac:dyDescent="0.3">
      <c r="A416" s="21">
        <f t="shared" si="8"/>
        <v>411</v>
      </c>
      <c r="B416" s="81" t="s">
        <v>7264</v>
      </c>
      <c r="C416" s="81" t="s">
        <v>7040</v>
      </c>
      <c r="D416" s="77" t="s">
        <v>7270</v>
      </c>
      <c r="E416" s="77" t="s">
        <v>7271</v>
      </c>
      <c r="F416" s="81" t="s">
        <v>312</v>
      </c>
      <c r="G416" s="77" t="s">
        <v>7060</v>
      </c>
      <c r="H416" s="77" t="s">
        <v>7272</v>
      </c>
      <c r="I416" s="81" t="s">
        <v>7273</v>
      </c>
      <c r="J416" s="86" t="s">
        <v>7274</v>
      </c>
      <c r="K416" s="83" t="s">
        <v>73</v>
      </c>
      <c r="L416" s="84">
        <v>46204</v>
      </c>
      <c r="M416" s="84">
        <v>46266</v>
      </c>
      <c r="N416" s="137">
        <v>117</v>
      </c>
      <c r="O416" s="138">
        <v>117</v>
      </c>
      <c r="P416" s="85">
        <v>0</v>
      </c>
      <c r="Q416" s="85">
        <v>100</v>
      </c>
      <c r="R416" s="77"/>
    </row>
    <row r="417" spans="1:18" s="80" customFormat="1" ht="30" customHeight="1" x14ac:dyDescent="0.3">
      <c r="A417" s="21">
        <f t="shared" si="8"/>
        <v>412</v>
      </c>
      <c r="B417" s="77" t="s">
        <v>7275</v>
      </c>
      <c r="C417" s="77" t="s">
        <v>7202</v>
      </c>
      <c r="D417" s="77" t="s">
        <v>7276</v>
      </c>
      <c r="E417" s="77" t="s">
        <v>7277</v>
      </c>
      <c r="F417" s="77" t="s">
        <v>28</v>
      </c>
      <c r="G417" s="77" t="s">
        <v>7075</v>
      </c>
      <c r="H417" s="77" t="s">
        <v>7278</v>
      </c>
      <c r="I417" s="77" t="s">
        <v>7279</v>
      </c>
      <c r="J417" s="77" t="s">
        <v>7280</v>
      </c>
      <c r="K417" s="77" t="s">
        <v>326</v>
      </c>
      <c r="L417" s="90">
        <v>46235</v>
      </c>
      <c r="M417" s="84">
        <v>46266</v>
      </c>
      <c r="N417" s="137">
        <v>179</v>
      </c>
      <c r="O417" s="137">
        <v>179</v>
      </c>
      <c r="P417" s="79">
        <v>0</v>
      </c>
      <c r="Q417" s="79">
        <v>100</v>
      </c>
      <c r="R417" s="89"/>
    </row>
    <row r="418" spans="1:18" s="80" customFormat="1" ht="30" customHeight="1" x14ac:dyDescent="0.3">
      <c r="A418" s="21">
        <f t="shared" si="8"/>
        <v>413</v>
      </c>
      <c r="B418" s="81" t="s">
        <v>7281</v>
      </c>
      <c r="C418" s="77" t="s">
        <v>7072</v>
      </c>
      <c r="D418" s="77" t="s">
        <v>7282</v>
      </c>
      <c r="E418" s="77" t="s">
        <v>7283</v>
      </c>
      <c r="F418" s="77" t="s">
        <v>312</v>
      </c>
      <c r="G418" s="77" t="s">
        <v>7075</v>
      </c>
      <c r="H418" s="77" t="s">
        <v>7284</v>
      </c>
      <c r="I418" s="81" t="s">
        <v>7285</v>
      </c>
      <c r="J418" s="86" t="s">
        <v>7286</v>
      </c>
      <c r="K418" s="86" t="s">
        <v>3842</v>
      </c>
      <c r="L418" s="78">
        <v>46086</v>
      </c>
      <c r="M418" s="78">
        <v>46173</v>
      </c>
      <c r="N418" s="137">
        <v>143</v>
      </c>
      <c r="O418" s="137">
        <v>143</v>
      </c>
      <c r="P418" s="79">
        <v>0</v>
      </c>
      <c r="Q418" s="79">
        <v>100</v>
      </c>
      <c r="R418" s="89"/>
    </row>
    <row r="419" spans="1:18" s="80" customFormat="1" ht="30" customHeight="1" x14ac:dyDescent="0.3">
      <c r="A419" s="21">
        <f t="shared" si="8"/>
        <v>414</v>
      </c>
      <c r="B419" s="81" t="s">
        <v>7287</v>
      </c>
      <c r="C419" s="81" t="s">
        <v>7072</v>
      </c>
      <c r="D419" s="81" t="s">
        <v>7288</v>
      </c>
      <c r="E419" s="81" t="s">
        <v>7289</v>
      </c>
      <c r="F419" s="81" t="s">
        <v>312</v>
      </c>
      <c r="G419" s="77" t="s">
        <v>7060</v>
      </c>
      <c r="H419" s="81" t="s">
        <v>7290</v>
      </c>
      <c r="I419" s="81" t="s">
        <v>7291</v>
      </c>
      <c r="J419" s="83" t="s">
        <v>7292</v>
      </c>
      <c r="K419" s="83" t="s">
        <v>1217</v>
      </c>
      <c r="L419" s="84">
        <v>46037</v>
      </c>
      <c r="M419" s="84">
        <v>46081</v>
      </c>
      <c r="N419" s="138">
        <v>267</v>
      </c>
      <c r="O419" s="138">
        <v>267</v>
      </c>
      <c r="P419" s="85">
        <v>0</v>
      </c>
      <c r="Q419" s="85">
        <v>100</v>
      </c>
      <c r="R419" s="89"/>
    </row>
    <row r="420" spans="1:18" s="80" customFormat="1" ht="30" customHeight="1" x14ac:dyDescent="0.3">
      <c r="A420" s="21">
        <f t="shared" ref="A420:A474" si="9">ROW()-5</f>
        <v>415</v>
      </c>
      <c r="B420" s="81" t="s">
        <v>7287</v>
      </c>
      <c r="C420" s="81" t="s">
        <v>7072</v>
      </c>
      <c r="D420" s="81" t="s">
        <v>7288</v>
      </c>
      <c r="E420" s="81" t="s">
        <v>7289</v>
      </c>
      <c r="F420" s="81" t="s">
        <v>312</v>
      </c>
      <c r="G420" s="77" t="s">
        <v>7060</v>
      </c>
      <c r="H420" s="81" t="s">
        <v>7293</v>
      </c>
      <c r="I420" s="81" t="s">
        <v>7294</v>
      </c>
      <c r="J420" s="83" t="s">
        <v>7295</v>
      </c>
      <c r="K420" s="83" t="s">
        <v>264</v>
      </c>
      <c r="L420" s="84">
        <v>46091</v>
      </c>
      <c r="M420" s="84">
        <v>46203</v>
      </c>
      <c r="N420" s="138">
        <v>110</v>
      </c>
      <c r="O420" s="138">
        <v>110</v>
      </c>
      <c r="P420" s="85">
        <v>0</v>
      </c>
      <c r="Q420" s="85">
        <v>100</v>
      </c>
      <c r="R420" s="89"/>
    </row>
    <row r="421" spans="1:18" s="80" customFormat="1" ht="30" customHeight="1" x14ac:dyDescent="0.3">
      <c r="A421" s="21">
        <f t="shared" si="9"/>
        <v>416</v>
      </c>
      <c r="B421" s="81" t="s">
        <v>7296</v>
      </c>
      <c r="C421" s="81" t="s">
        <v>7297</v>
      </c>
      <c r="D421" s="81" t="s">
        <v>7298</v>
      </c>
      <c r="E421" s="81" t="s">
        <v>7299</v>
      </c>
      <c r="F421" s="81" t="s">
        <v>312</v>
      </c>
      <c r="G421" s="77" t="s">
        <v>7300</v>
      </c>
      <c r="H421" s="81" t="s">
        <v>7301</v>
      </c>
      <c r="I421" s="81" t="s">
        <v>7302</v>
      </c>
      <c r="J421" s="83" t="s">
        <v>7303</v>
      </c>
      <c r="K421" s="83" t="s">
        <v>7304</v>
      </c>
      <c r="L421" s="84">
        <v>46357</v>
      </c>
      <c r="M421" s="84">
        <v>46566</v>
      </c>
      <c r="N421" s="138">
        <v>1766</v>
      </c>
      <c r="O421" s="138">
        <v>1766</v>
      </c>
      <c r="P421" s="85">
        <v>0</v>
      </c>
      <c r="Q421" s="85">
        <v>10</v>
      </c>
      <c r="R421" s="89"/>
    </row>
    <row r="422" spans="1:18" s="80" customFormat="1" ht="30" customHeight="1" x14ac:dyDescent="0.3">
      <c r="A422" s="21">
        <f t="shared" si="9"/>
        <v>417</v>
      </c>
      <c r="B422" s="81" t="s">
        <v>7296</v>
      </c>
      <c r="C422" s="77" t="s">
        <v>7297</v>
      </c>
      <c r="D422" s="77" t="s">
        <v>7306</v>
      </c>
      <c r="E422" s="77" t="s">
        <v>7307</v>
      </c>
      <c r="F422" s="77" t="s">
        <v>312</v>
      </c>
      <c r="G422" s="77" t="s">
        <v>7060</v>
      </c>
      <c r="H422" s="77" t="s">
        <v>7308</v>
      </c>
      <c r="I422" s="81" t="s">
        <v>7309</v>
      </c>
      <c r="J422" s="86" t="s">
        <v>7310</v>
      </c>
      <c r="K422" s="86" t="s">
        <v>7304</v>
      </c>
      <c r="L422" s="78">
        <v>46357</v>
      </c>
      <c r="M422" s="78">
        <v>46596</v>
      </c>
      <c r="N422" s="137">
        <v>1058</v>
      </c>
      <c r="O422" s="137">
        <v>326</v>
      </c>
      <c r="P422" s="79">
        <v>0</v>
      </c>
      <c r="Q422" s="79">
        <v>10</v>
      </c>
      <c r="R422" s="89"/>
    </row>
    <row r="423" spans="1:18" s="80" customFormat="1" ht="30" customHeight="1" x14ac:dyDescent="0.3">
      <c r="A423" s="21">
        <f t="shared" si="9"/>
        <v>418</v>
      </c>
      <c r="B423" s="77" t="s">
        <v>7296</v>
      </c>
      <c r="C423" s="77" t="s">
        <v>7297</v>
      </c>
      <c r="D423" s="77" t="s">
        <v>7311</v>
      </c>
      <c r="E423" s="77" t="s">
        <v>7312</v>
      </c>
      <c r="F423" s="77" t="s">
        <v>28</v>
      </c>
      <c r="G423" s="77" t="s">
        <v>7060</v>
      </c>
      <c r="H423" s="77" t="s">
        <v>7313</v>
      </c>
      <c r="I423" s="77" t="s">
        <v>7314</v>
      </c>
      <c r="J423" s="77" t="s">
        <v>7315</v>
      </c>
      <c r="K423" s="77" t="s">
        <v>3888</v>
      </c>
      <c r="L423" s="78">
        <v>46204</v>
      </c>
      <c r="M423" s="78">
        <v>46273</v>
      </c>
      <c r="N423" s="137">
        <v>1275</v>
      </c>
      <c r="O423" s="137">
        <v>1148</v>
      </c>
      <c r="P423" s="79">
        <v>0</v>
      </c>
      <c r="Q423" s="79">
        <v>100</v>
      </c>
      <c r="R423" s="89"/>
    </row>
    <row r="424" spans="1:18" s="80" customFormat="1" ht="30" customHeight="1" x14ac:dyDescent="0.3">
      <c r="A424" s="21">
        <f t="shared" si="9"/>
        <v>419</v>
      </c>
      <c r="B424" s="77" t="s">
        <v>7296</v>
      </c>
      <c r="C424" s="77" t="s">
        <v>7297</v>
      </c>
      <c r="D424" s="77" t="s">
        <v>7319</v>
      </c>
      <c r="E424" s="77" t="s">
        <v>7312</v>
      </c>
      <c r="F424" s="77" t="s">
        <v>28</v>
      </c>
      <c r="G424" s="77" t="s">
        <v>7054</v>
      </c>
      <c r="H424" s="77" t="s">
        <v>7320</v>
      </c>
      <c r="I424" s="77" t="s">
        <v>7321</v>
      </c>
      <c r="J424" s="77" t="s">
        <v>7322</v>
      </c>
      <c r="K424" s="77" t="s">
        <v>3908</v>
      </c>
      <c r="L424" s="78">
        <v>46152</v>
      </c>
      <c r="M424" s="78">
        <v>46203</v>
      </c>
      <c r="N424" s="137">
        <v>319</v>
      </c>
      <c r="O424" s="137">
        <v>319</v>
      </c>
      <c r="P424" s="79">
        <v>0</v>
      </c>
      <c r="Q424" s="79">
        <v>100</v>
      </c>
      <c r="R424" s="89"/>
    </row>
    <row r="425" spans="1:18" s="80" customFormat="1" ht="30" customHeight="1" x14ac:dyDescent="0.3">
      <c r="A425" s="21">
        <f t="shared" si="9"/>
        <v>420</v>
      </c>
      <c r="B425" s="77" t="s">
        <v>7316</v>
      </c>
      <c r="C425" s="77" t="s">
        <v>7317</v>
      </c>
      <c r="D425" s="77" t="s">
        <v>7323</v>
      </c>
      <c r="E425" s="77" t="s">
        <v>7324</v>
      </c>
      <c r="F425" s="77" t="s">
        <v>312</v>
      </c>
      <c r="G425" s="77" t="s">
        <v>7060</v>
      </c>
      <c r="H425" s="77" t="s">
        <v>7325</v>
      </c>
      <c r="I425" s="77" t="s">
        <v>7326</v>
      </c>
      <c r="J425" s="77" t="s">
        <v>7327</v>
      </c>
      <c r="K425" s="77" t="s">
        <v>1545</v>
      </c>
      <c r="L425" s="78">
        <v>46204</v>
      </c>
      <c r="M425" s="78">
        <v>46599</v>
      </c>
      <c r="N425" s="137">
        <v>6087</v>
      </c>
      <c r="O425" s="137">
        <v>2193</v>
      </c>
      <c r="P425" s="79">
        <v>0</v>
      </c>
      <c r="Q425" s="79">
        <v>40</v>
      </c>
      <c r="R425" s="89"/>
    </row>
    <row r="426" spans="1:18" s="80" customFormat="1" ht="30" customHeight="1" x14ac:dyDescent="0.3">
      <c r="A426" s="21">
        <f t="shared" si="9"/>
        <v>421</v>
      </c>
      <c r="B426" s="77" t="s">
        <v>7316</v>
      </c>
      <c r="C426" s="77" t="s">
        <v>7317</v>
      </c>
      <c r="D426" s="77" t="s">
        <v>7328</v>
      </c>
      <c r="E426" s="77" t="s">
        <v>7329</v>
      </c>
      <c r="F426" s="77" t="s">
        <v>312</v>
      </c>
      <c r="G426" s="77" t="s">
        <v>7060</v>
      </c>
      <c r="H426" s="77" t="s">
        <v>7330</v>
      </c>
      <c r="I426" s="77" t="s">
        <v>7331</v>
      </c>
      <c r="J426" s="77" t="s">
        <v>7332</v>
      </c>
      <c r="K426" s="77" t="s">
        <v>1550</v>
      </c>
      <c r="L426" s="78">
        <v>46223</v>
      </c>
      <c r="M426" s="78">
        <v>46254</v>
      </c>
      <c r="N426" s="137">
        <v>167.7</v>
      </c>
      <c r="O426" s="137">
        <v>150.9</v>
      </c>
      <c r="P426" s="79">
        <v>0</v>
      </c>
      <c r="Q426" s="79">
        <v>100</v>
      </c>
      <c r="R426" s="89"/>
    </row>
    <row r="427" spans="1:18" s="80" customFormat="1" ht="30" customHeight="1" x14ac:dyDescent="0.3">
      <c r="A427" s="21">
        <f t="shared" si="9"/>
        <v>422</v>
      </c>
      <c r="B427" s="77" t="s">
        <v>7316</v>
      </c>
      <c r="C427" s="77" t="s">
        <v>7317</v>
      </c>
      <c r="D427" s="77" t="s">
        <v>7333</v>
      </c>
      <c r="E427" s="77" t="s">
        <v>7334</v>
      </c>
      <c r="F427" s="77" t="s">
        <v>312</v>
      </c>
      <c r="G427" s="77" t="s">
        <v>7060</v>
      </c>
      <c r="H427" s="77" t="s">
        <v>7335</v>
      </c>
      <c r="I427" s="77" t="s">
        <v>7318</v>
      </c>
      <c r="J427" s="77" t="s">
        <v>7336</v>
      </c>
      <c r="K427" s="77" t="s">
        <v>1550</v>
      </c>
      <c r="L427" s="78">
        <v>46223</v>
      </c>
      <c r="M427" s="78">
        <v>46254</v>
      </c>
      <c r="N427" s="137">
        <v>309</v>
      </c>
      <c r="O427" s="137">
        <v>278</v>
      </c>
      <c r="P427" s="79">
        <v>0</v>
      </c>
      <c r="Q427" s="79">
        <v>100</v>
      </c>
      <c r="R427" s="89"/>
    </row>
    <row r="428" spans="1:18" s="80" customFormat="1" ht="30" customHeight="1" x14ac:dyDescent="0.3">
      <c r="A428" s="21">
        <f t="shared" si="9"/>
        <v>423</v>
      </c>
      <c r="B428" s="77" t="s">
        <v>7337</v>
      </c>
      <c r="C428" s="77" t="s">
        <v>7202</v>
      </c>
      <c r="D428" s="77" t="s">
        <v>7338</v>
      </c>
      <c r="E428" s="77" t="s">
        <v>7339</v>
      </c>
      <c r="F428" s="77" t="s">
        <v>312</v>
      </c>
      <c r="G428" s="77" t="s">
        <v>7060</v>
      </c>
      <c r="H428" s="77" t="s">
        <v>7340</v>
      </c>
      <c r="I428" s="77" t="s">
        <v>7341</v>
      </c>
      <c r="J428" s="77" t="s">
        <v>7342</v>
      </c>
      <c r="K428" s="77" t="s">
        <v>3897</v>
      </c>
      <c r="L428" s="78">
        <v>46069</v>
      </c>
      <c r="M428" s="78">
        <v>46098</v>
      </c>
      <c r="N428" s="137">
        <v>136</v>
      </c>
      <c r="O428" s="137">
        <v>136</v>
      </c>
      <c r="P428" s="79">
        <v>0</v>
      </c>
      <c r="Q428" s="79">
        <v>100</v>
      </c>
      <c r="R428" s="89"/>
    </row>
    <row r="429" spans="1:18" s="80" customFormat="1" ht="30" customHeight="1" x14ac:dyDescent="0.3">
      <c r="A429" s="21">
        <f t="shared" si="9"/>
        <v>424</v>
      </c>
      <c r="B429" s="77" t="s">
        <v>7343</v>
      </c>
      <c r="C429" s="77" t="s">
        <v>7072</v>
      </c>
      <c r="D429" s="77" t="s">
        <v>7344</v>
      </c>
      <c r="E429" s="77" t="s">
        <v>7345</v>
      </c>
      <c r="F429" s="77" t="s">
        <v>28</v>
      </c>
      <c r="G429" s="77" t="s">
        <v>7060</v>
      </c>
      <c r="H429" s="87" t="s">
        <v>7346</v>
      </c>
      <c r="I429" s="77" t="s">
        <v>7347</v>
      </c>
      <c r="J429" s="77" t="s">
        <v>7348</v>
      </c>
      <c r="K429" s="77" t="s">
        <v>264</v>
      </c>
      <c r="L429" s="78">
        <v>46174</v>
      </c>
      <c r="M429" s="78">
        <v>46811</v>
      </c>
      <c r="N429" s="137">
        <v>8914</v>
      </c>
      <c r="O429" s="137">
        <v>3095</v>
      </c>
      <c r="P429" s="79">
        <v>0</v>
      </c>
      <c r="Q429" s="79">
        <v>47</v>
      </c>
      <c r="R429" s="89"/>
    </row>
    <row r="430" spans="1:18" s="80" customFormat="1" ht="30" customHeight="1" x14ac:dyDescent="0.3">
      <c r="A430" s="21">
        <f t="shared" si="9"/>
        <v>425</v>
      </c>
      <c r="B430" s="81" t="s">
        <v>7349</v>
      </c>
      <c r="C430" s="81" t="s">
        <v>7072</v>
      </c>
      <c r="D430" s="81" t="s">
        <v>7350</v>
      </c>
      <c r="E430" s="81" t="s">
        <v>7351</v>
      </c>
      <c r="F430" s="81" t="s">
        <v>312</v>
      </c>
      <c r="G430" s="77" t="s">
        <v>7060</v>
      </c>
      <c r="H430" s="81" t="s">
        <v>7352</v>
      </c>
      <c r="I430" s="81" t="s">
        <v>7353</v>
      </c>
      <c r="J430" s="83" t="s">
        <v>7354</v>
      </c>
      <c r="K430" s="83" t="s">
        <v>1217</v>
      </c>
      <c r="L430" s="84">
        <v>46041</v>
      </c>
      <c r="M430" s="84">
        <v>46080</v>
      </c>
      <c r="N430" s="138">
        <v>310</v>
      </c>
      <c r="O430" s="138">
        <v>310</v>
      </c>
      <c r="P430" s="85">
        <v>0</v>
      </c>
      <c r="Q430" s="85">
        <v>100</v>
      </c>
      <c r="R430" s="89"/>
    </row>
    <row r="431" spans="1:18" s="80" customFormat="1" ht="30" customHeight="1" x14ac:dyDescent="0.3">
      <c r="A431" s="21">
        <f t="shared" si="9"/>
        <v>426</v>
      </c>
      <c r="B431" s="81" t="s">
        <v>7355</v>
      </c>
      <c r="C431" s="81" t="s">
        <v>7297</v>
      </c>
      <c r="D431" s="81" t="s">
        <v>7356</v>
      </c>
      <c r="E431" s="81" t="s">
        <v>7357</v>
      </c>
      <c r="F431" s="81" t="s">
        <v>28</v>
      </c>
      <c r="G431" s="77" t="s">
        <v>7060</v>
      </c>
      <c r="H431" s="81" t="s">
        <v>7358</v>
      </c>
      <c r="I431" s="81" t="s">
        <v>7359</v>
      </c>
      <c r="J431" s="83" t="s">
        <v>7360</v>
      </c>
      <c r="K431" s="83" t="s">
        <v>1217</v>
      </c>
      <c r="L431" s="84">
        <v>46054</v>
      </c>
      <c r="M431" s="84">
        <v>46112</v>
      </c>
      <c r="N431" s="138">
        <v>402</v>
      </c>
      <c r="O431" s="138">
        <v>402</v>
      </c>
      <c r="P431" s="85">
        <v>0</v>
      </c>
      <c r="Q431" s="85">
        <v>100</v>
      </c>
      <c r="R431" s="81"/>
    </row>
    <row r="432" spans="1:18" s="80" customFormat="1" ht="30" customHeight="1" x14ac:dyDescent="0.3">
      <c r="A432" s="21">
        <f t="shared" si="9"/>
        <v>427</v>
      </c>
      <c r="B432" s="81" t="s">
        <v>7355</v>
      </c>
      <c r="C432" s="81" t="s">
        <v>7297</v>
      </c>
      <c r="D432" s="81" t="s">
        <v>7361</v>
      </c>
      <c r="E432" s="81" t="s">
        <v>7362</v>
      </c>
      <c r="F432" s="81" t="s">
        <v>28</v>
      </c>
      <c r="G432" s="77" t="s">
        <v>7060</v>
      </c>
      <c r="H432" s="81" t="s">
        <v>7363</v>
      </c>
      <c r="I432" s="81" t="s">
        <v>7364</v>
      </c>
      <c r="J432" s="83" t="s">
        <v>7365</v>
      </c>
      <c r="K432" s="83" t="s">
        <v>318</v>
      </c>
      <c r="L432" s="84">
        <v>46204</v>
      </c>
      <c r="M432" s="84">
        <v>46266</v>
      </c>
      <c r="N432" s="138">
        <v>117</v>
      </c>
      <c r="O432" s="138">
        <v>117</v>
      </c>
      <c r="P432" s="85">
        <v>0</v>
      </c>
      <c r="Q432" s="85">
        <v>100</v>
      </c>
      <c r="R432" s="81"/>
    </row>
    <row r="433" spans="1:18" s="80" customFormat="1" ht="30" customHeight="1" x14ac:dyDescent="0.3">
      <c r="A433" s="21">
        <f t="shared" si="9"/>
        <v>428</v>
      </c>
      <c r="B433" s="81" t="s">
        <v>7355</v>
      </c>
      <c r="C433" s="81" t="s">
        <v>7297</v>
      </c>
      <c r="D433" s="77" t="s">
        <v>7366</v>
      </c>
      <c r="E433" s="77" t="s">
        <v>7367</v>
      </c>
      <c r="F433" s="77" t="s">
        <v>312</v>
      </c>
      <c r="G433" s="77" t="s">
        <v>7075</v>
      </c>
      <c r="H433" s="77" t="s">
        <v>7368</v>
      </c>
      <c r="I433" s="77" t="s">
        <v>7369</v>
      </c>
      <c r="J433" s="77" t="s">
        <v>7370</v>
      </c>
      <c r="K433" s="77" t="s">
        <v>335</v>
      </c>
      <c r="L433" s="78">
        <v>46266</v>
      </c>
      <c r="M433" s="78">
        <v>46387</v>
      </c>
      <c r="N433" s="137">
        <v>315</v>
      </c>
      <c r="O433" s="137">
        <v>315</v>
      </c>
      <c r="P433" s="79">
        <v>0</v>
      </c>
      <c r="Q433" s="79">
        <v>100</v>
      </c>
      <c r="R433" s="77"/>
    </row>
    <row r="434" spans="1:18" s="80" customFormat="1" ht="30" customHeight="1" x14ac:dyDescent="0.3">
      <c r="A434" s="21">
        <f t="shared" si="9"/>
        <v>429</v>
      </c>
      <c r="B434" s="81" t="s">
        <v>7371</v>
      </c>
      <c r="C434" s="81" t="s">
        <v>7072</v>
      </c>
      <c r="D434" s="77" t="s">
        <v>7372</v>
      </c>
      <c r="E434" s="77" t="s">
        <v>7373</v>
      </c>
      <c r="F434" s="77" t="s">
        <v>28</v>
      </c>
      <c r="G434" s="77" t="s">
        <v>7060</v>
      </c>
      <c r="H434" s="77" t="s">
        <v>7374</v>
      </c>
      <c r="I434" s="77" t="s">
        <v>7375</v>
      </c>
      <c r="J434" s="77" t="s">
        <v>7376</v>
      </c>
      <c r="K434" s="77" t="s">
        <v>1271</v>
      </c>
      <c r="L434" s="78">
        <v>46394</v>
      </c>
      <c r="M434" s="78">
        <v>46446</v>
      </c>
      <c r="N434" s="137">
        <v>270</v>
      </c>
      <c r="O434" s="137">
        <v>270</v>
      </c>
      <c r="P434" s="79">
        <v>0</v>
      </c>
      <c r="Q434" s="79">
        <v>100</v>
      </c>
      <c r="R434" s="77"/>
    </row>
    <row r="435" spans="1:18" s="80" customFormat="1" ht="30" customHeight="1" x14ac:dyDescent="0.3">
      <c r="A435" s="21">
        <f t="shared" si="9"/>
        <v>430</v>
      </c>
      <c r="B435" s="81" t="s">
        <v>7377</v>
      </c>
      <c r="C435" s="81" t="s">
        <v>7072</v>
      </c>
      <c r="D435" s="77" t="s">
        <v>7378</v>
      </c>
      <c r="E435" s="77" t="s">
        <v>7379</v>
      </c>
      <c r="F435" s="77" t="s">
        <v>312</v>
      </c>
      <c r="G435" s="77" t="s">
        <v>7225</v>
      </c>
      <c r="H435" s="77" t="s">
        <v>7380</v>
      </c>
      <c r="I435" s="77" t="s">
        <v>7381</v>
      </c>
      <c r="J435" s="77" t="s">
        <v>7382</v>
      </c>
      <c r="K435" s="77" t="s">
        <v>353</v>
      </c>
      <c r="L435" s="78">
        <v>46376</v>
      </c>
      <c r="M435" s="78">
        <v>46446</v>
      </c>
      <c r="N435" s="137">
        <v>539</v>
      </c>
      <c r="O435" s="137">
        <v>539</v>
      </c>
      <c r="P435" s="79">
        <v>0</v>
      </c>
      <c r="Q435" s="79">
        <v>10</v>
      </c>
      <c r="R435" s="89"/>
    </row>
    <row r="436" spans="1:18" s="80" customFormat="1" ht="30" customHeight="1" x14ac:dyDescent="0.3">
      <c r="A436" s="21">
        <f t="shared" si="9"/>
        <v>431</v>
      </c>
      <c r="B436" s="81" t="s">
        <v>7383</v>
      </c>
      <c r="C436" s="81" t="s">
        <v>7072</v>
      </c>
      <c r="D436" s="77" t="s">
        <v>7384</v>
      </c>
      <c r="E436" s="77" t="s">
        <v>7385</v>
      </c>
      <c r="F436" s="77" t="s">
        <v>312</v>
      </c>
      <c r="G436" s="77" t="s">
        <v>7225</v>
      </c>
      <c r="H436" s="77" t="s">
        <v>7386</v>
      </c>
      <c r="I436" s="77" t="s">
        <v>7387</v>
      </c>
      <c r="J436" s="77" t="s">
        <v>7388</v>
      </c>
      <c r="K436" s="77" t="s">
        <v>73</v>
      </c>
      <c r="L436" s="78">
        <v>46204</v>
      </c>
      <c r="M436" s="78">
        <v>46296</v>
      </c>
      <c r="N436" s="137">
        <v>268</v>
      </c>
      <c r="O436" s="137">
        <v>268</v>
      </c>
      <c r="P436" s="79">
        <v>0</v>
      </c>
      <c r="Q436" s="79">
        <v>100</v>
      </c>
      <c r="R436" s="89"/>
    </row>
    <row r="437" spans="1:18" s="80" customFormat="1" ht="30" customHeight="1" x14ac:dyDescent="0.3">
      <c r="A437" s="21">
        <f t="shared" si="9"/>
        <v>432</v>
      </c>
      <c r="B437" s="77" t="s">
        <v>7389</v>
      </c>
      <c r="C437" s="77" t="s">
        <v>7040</v>
      </c>
      <c r="D437" s="77" t="s">
        <v>386</v>
      </c>
      <c r="E437" s="77" t="s">
        <v>7390</v>
      </c>
      <c r="F437" s="77" t="s">
        <v>28</v>
      </c>
      <c r="G437" s="77" t="s">
        <v>7060</v>
      </c>
      <c r="H437" s="77" t="s">
        <v>7391</v>
      </c>
      <c r="I437" s="77" t="s">
        <v>7392</v>
      </c>
      <c r="J437" s="77" t="s">
        <v>7393</v>
      </c>
      <c r="K437" s="77" t="s">
        <v>344</v>
      </c>
      <c r="L437" s="78">
        <v>46082</v>
      </c>
      <c r="M437" s="78">
        <v>46265</v>
      </c>
      <c r="N437" s="137">
        <v>1174</v>
      </c>
      <c r="O437" s="137">
        <v>1174</v>
      </c>
      <c r="P437" s="79">
        <v>0</v>
      </c>
      <c r="Q437" s="79">
        <v>100</v>
      </c>
      <c r="R437" s="77"/>
    </row>
    <row r="438" spans="1:18" s="80" customFormat="1" ht="30" customHeight="1" x14ac:dyDescent="0.3">
      <c r="A438" s="21">
        <f t="shared" si="9"/>
        <v>433</v>
      </c>
      <c r="B438" s="77" t="s">
        <v>7389</v>
      </c>
      <c r="C438" s="77" t="s">
        <v>7040</v>
      </c>
      <c r="D438" s="77" t="s">
        <v>7394</v>
      </c>
      <c r="E438" s="77" t="s">
        <v>7395</v>
      </c>
      <c r="F438" s="77" t="s">
        <v>28</v>
      </c>
      <c r="G438" s="77" t="s">
        <v>7060</v>
      </c>
      <c r="H438" s="77" t="s">
        <v>7396</v>
      </c>
      <c r="I438" s="77" t="s">
        <v>7397</v>
      </c>
      <c r="J438" s="77" t="s">
        <v>7398</v>
      </c>
      <c r="K438" s="77" t="s">
        <v>215</v>
      </c>
      <c r="L438" s="78">
        <v>46357</v>
      </c>
      <c r="M438" s="78">
        <v>46996</v>
      </c>
      <c r="N438" s="137">
        <v>12842</v>
      </c>
      <c r="O438" s="137">
        <v>1174</v>
      </c>
      <c r="P438" s="79">
        <v>0</v>
      </c>
      <c r="Q438" s="79">
        <v>5</v>
      </c>
      <c r="R438" s="77"/>
    </row>
    <row r="439" spans="1:18" s="80" customFormat="1" ht="30" customHeight="1" x14ac:dyDescent="0.3">
      <c r="A439" s="21">
        <f t="shared" si="9"/>
        <v>434</v>
      </c>
      <c r="B439" s="81" t="s">
        <v>7399</v>
      </c>
      <c r="C439" s="81" t="s">
        <v>7400</v>
      </c>
      <c r="D439" s="81" t="s">
        <v>7401</v>
      </c>
      <c r="E439" s="81" t="s">
        <v>7402</v>
      </c>
      <c r="F439" s="81" t="s">
        <v>312</v>
      </c>
      <c r="G439" s="77" t="s">
        <v>7060</v>
      </c>
      <c r="H439" s="81" t="s">
        <v>7403</v>
      </c>
      <c r="I439" s="81" t="s">
        <v>7404</v>
      </c>
      <c r="J439" s="81" t="s">
        <v>7108</v>
      </c>
      <c r="K439" s="83" t="s">
        <v>352</v>
      </c>
      <c r="L439" s="84">
        <v>46204</v>
      </c>
      <c r="M439" s="84">
        <v>46265</v>
      </c>
      <c r="N439" s="138">
        <v>506</v>
      </c>
      <c r="O439" s="138">
        <v>506</v>
      </c>
      <c r="P439" s="85">
        <v>0</v>
      </c>
      <c r="Q439" s="85">
        <v>100</v>
      </c>
      <c r="R439" s="89"/>
    </row>
    <row r="440" spans="1:18" s="80" customFormat="1" ht="30" customHeight="1" x14ac:dyDescent="0.3">
      <c r="A440" s="21">
        <f t="shared" si="9"/>
        <v>435</v>
      </c>
      <c r="B440" s="81" t="s">
        <v>7399</v>
      </c>
      <c r="C440" s="77" t="s">
        <v>7400</v>
      </c>
      <c r="D440" s="77" t="s">
        <v>7405</v>
      </c>
      <c r="E440" s="77" t="s">
        <v>7406</v>
      </c>
      <c r="F440" s="77" t="s">
        <v>312</v>
      </c>
      <c r="G440" s="77" t="s">
        <v>7060</v>
      </c>
      <c r="H440" s="77" t="s">
        <v>7407</v>
      </c>
      <c r="I440" s="81" t="s">
        <v>7408</v>
      </c>
      <c r="J440" s="87" t="s">
        <v>7066</v>
      </c>
      <c r="K440" s="86" t="s">
        <v>352</v>
      </c>
      <c r="L440" s="78">
        <v>46204</v>
      </c>
      <c r="M440" s="78">
        <v>46265</v>
      </c>
      <c r="N440" s="137">
        <v>342</v>
      </c>
      <c r="O440" s="137">
        <v>342</v>
      </c>
      <c r="P440" s="79">
        <v>0</v>
      </c>
      <c r="Q440" s="79">
        <v>100</v>
      </c>
      <c r="R440" s="89"/>
    </row>
    <row r="441" spans="1:18" s="80" customFormat="1" ht="30" customHeight="1" x14ac:dyDescent="0.3">
      <c r="A441" s="21">
        <f t="shared" si="9"/>
        <v>436</v>
      </c>
      <c r="B441" s="81" t="s">
        <v>7399</v>
      </c>
      <c r="C441" s="77" t="s">
        <v>7400</v>
      </c>
      <c r="D441" s="77" t="s">
        <v>7409</v>
      </c>
      <c r="E441" s="77" t="s">
        <v>7410</v>
      </c>
      <c r="F441" s="77" t="s">
        <v>312</v>
      </c>
      <c r="G441" s="77" t="s">
        <v>7060</v>
      </c>
      <c r="H441" s="77" t="s">
        <v>7411</v>
      </c>
      <c r="I441" s="77" t="s">
        <v>7412</v>
      </c>
      <c r="J441" s="77" t="s">
        <v>7228</v>
      </c>
      <c r="K441" s="86" t="s">
        <v>277</v>
      </c>
      <c r="L441" s="78">
        <v>46174</v>
      </c>
      <c r="M441" s="78">
        <v>46265</v>
      </c>
      <c r="N441" s="137">
        <v>289</v>
      </c>
      <c r="O441" s="137">
        <v>289</v>
      </c>
      <c r="P441" s="79">
        <v>0</v>
      </c>
      <c r="Q441" s="79">
        <v>100</v>
      </c>
      <c r="R441" s="89"/>
    </row>
    <row r="442" spans="1:18" s="80" customFormat="1" ht="30" customHeight="1" x14ac:dyDescent="0.3">
      <c r="A442" s="21">
        <f t="shared" si="9"/>
        <v>437</v>
      </c>
      <c r="B442" s="81" t="s">
        <v>7399</v>
      </c>
      <c r="C442" s="77" t="s">
        <v>7400</v>
      </c>
      <c r="D442" s="77" t="s">
        <v>7409</v>
      </c>
      <c r="E442" s="77" t="s">
        <v>7410</v>
      </c>
      <c r="F442" s="77" t="s">
        <v>312</v>
      </c>
      <c r="G442" s="77" t="s">
        <v>7300</v>
      </c>
      <c r="H442" s="77" t="s">
        <v>7413</v>
      </c>
      <c r="I442" s="77" t="s">
        <v>7414</v>
      </c>
      <c r="J442" s="77" t="s">
        <v>7046</v>
      </c>
      <c r="K442" s="86" t="s">
        <v>352</v>
      </c>
      <c r="L442" s="78">
        <v>46204</v>
      </c>
      <c r="M442" s="78">
        <v>46325</v>
      </c>
      <c r="N442" s="137">
        <v>1788</v>
      </c>
      <c r="O442" s="137">
        <v>1788</v>
      </c>
      <c r="P442" s="79">
        <v>0</v>
      </c>
      <c r="Q442" s="79">
        <v>100</v>
      </c>
      <c r="R442" s="89"/>
    </row>
    <row r="443" spans="1:18" s="80" customFormat="1" ht="30" customHeight="1" x14ac:dyDescent="0.3">
      <c r="A443" s="21">
        <f t="shared" si="9"/>
        <v>438</v>
      </c>
      <c r="B443" s="81" t="s">
        <v>7399</v>
      </c>
      <c r="C443" s="77" t="s">
        <v>7400</v>
      </c>
      <c r="D443" s="77" t="s">
        <v>7401</v>
      </c>
      <c r="E443" s="77" t="s">
        <v>7402</v>
      </c>
      <c r="F443" s="77" t="s">
        <v>312</v>
      </c>
      <c r="G443" s="77" t="s">
        <v>7060</v>
      </c>
      <c r="H443" s="77" t="s">
        <v>7415</v>
      </c>
      <c r="I443" s="77" t="s">
        <v>7416</v>
      </c>
      <c r="J443" s="77" t="s">
        <v>7417</v>
      </c>
      <c r="K443" s="86" t="s">
        <v>352</v>
      </c>
      <c r="L443" s="78">
        <v>46204</v>
      </c>
      <c r="M443" s="78">
        <v>46265</v>
      </c>
      <c r="N443" s="137">
        <v>328</v>
      </c>
      <c r="O443" s="137">
        <v>328</v>
      </c>
      <c r="P443" s="79">
        <v>0</v>
      </c>
      <c r="Q443" s="79">
        <v>100</v>
      </c>
      <c r="R443" s="89"/>
    </row>
    <row r="444" spans="1:18" s="80" customFormat="1" ht="30" customHeight="1" x14ac:dyDescent="0.3">
      <c r="A444" s="21">
        <f t="shared" si="9"/>
        <v>439</v>
      </c>
      <c r="B444" s="81" t="s">
        <v>7399</v>
      </c>
      <c r="C444" s="77" t="s">
        <v>7400</v>
      </c>
      <c r="D444" s="77" t="s">
        <v>7405</v>
      </c>
      <c r="E444" s="77" t="s">
        <v>7406</v>
      </c>
      <c r="F444" s="77" t="s">
        <v>312</v>
      </c>
      <c r="G444" s="77" t="s">
        <v>7060</v>
      </c>
      <c r="H444" s="77" t="s">
        <v>7418</v>
      </c>
      <c r="I444" s="77" t="s">
        <v>7419</v>
      </c>
      <c r="J444" s="77" t="s">
        <v>3621</v>
      </c>
      <c r="K444" s="86" t="s">
        <v>352</v>
      </c>
      <c r="L444" s="78">
        <v>46204</v>
      </c>
      <c r="M444" s="78">
        <v>46325</v>
      </c>
      <c r="N444" s="137">
        <v>266</v>
      </c>
      <c r="O444" s="137">
        <v>266</v>
      </c>
      <c r="P444" s="79">
        <v>0</v>
      </c>
      <c r="Q444" s="79">
        <v>100</v>
      </c>
      <c r="R444" s="89"/>
    </row>
    <row r="445" spans="1:18" s="80" customFormat="1" ht="30" customHeight="1" x14ac:dyDescent="0.3">
      <c r="A445" s="21">
        <f t="shared" si="9"/>
        <v>440</v>
      </c>
      <c r="B445" s="81" t="s">
        <v>7399</v>
      </c>
      <c r="C445" s="77" t="s">
        <v>7400</v>
      </c>
      <c r="D445" s="77" t="s">
        <v>7409</v>
      </c>
      <c r="E445" s="77" t="s">
        <v>7410</v>
      </c>
      <c r="F445" s="77" t="s">
        <v>312</v>
      </c>
      <c r="G445" s="77" t="s">
        <v>7060</v>
      </c>
      <c r="H445" s="77" t="s">
        <v>7420</v>
      </c>
      <c r="I445" s="77" t="s">
        <v>7412</v>
      </c>
      <c r="J445" s="77" t="s">
        <v>3621</v>
      </c>
      <c r="K445" s="86" t="s">
        <v>352</v>
      </c>
      <c r="L445" s="78">
        <v>46204</v>
      </c>
      <c r="M445" s="78">
        <v>46325</v>
      </c>
      <c r="N445" s="137">
        <v>613</v>
      </c>
      <c r="O445" s="137">
        <v>613</v>
      </c>
      <c r="P445" s="79">
        <v>0</v>
      </c>
      <c r="Q445" s="79">
        <v>100</v>
      </c>
      <c r="R445" s="89"/>
    </row>
    <row r="446" spans="1:18" s="80" customFormat="1" ht="30" customHeight="1" x14ac:dyDescent="0.3">
      <c r="A446" s="21">
        <f t="shared" si="9"/>
        <v>441</v>
      </c>
      <c r="B446" s="81" t="s">
        <v>7399</v>
      </c>
      <c r="C446" s="77" t="s">
        <v>7400</v>
      </c>
      <c r="D446" s="22" t="s">
        <v>7405</v>
      </c>
      <c r="E446" s="77" t="s">
        <v>7421</v>
      </c>
      <c r="F446" s="77" t="s">
        <v>28</v>
      </c>
      <c r="G446" s="77" t="s">
        <v>7060</v>
      </c>
      <c r="H446" s="77" t="s">
        <v>7422</v>
      </c>
      <c r="I446" s="77" t="s">
        <v>7423</v>
      </c>
      <c r="J446" s="77" t="s">
        <v>7424</v>
      </c>
      <c r="K446" s="86" t="s">
        <v>352</v>
      </c>
      <c r="L446" s="78">
        <v>46204</v>
      </c>
      <c r="M446" s="78">
        <v>46387</v>
      </c>
      <c r="N446" s="137">
        <v>296</v>
      </c>
      <c r="O446" s="137">
        <v>296</v>
      </c>
      <c r="P446" s="79">
        <v>0</v>
      </c>
      <c r="Q446" s="79">
        <v>100</v>
      </c>
      <c r="R446" s="89"/>
    </row>
    <row r="447" spans="1:18" s="80" customFormat="1" ht="30" customHeight="1" x14ac:dyDescent="0.3">
      <c r="A447" s="21">
        <f t="shared" si="9"/>
        <v>442</v>
      </c>
      <c r="B447" s="81" t="s">
        <v>7399</v>
      </c>
      <c r="C447" s="77" t="s">
        <v>7400</v>
      </c>
      <c r="D447" s="77" t="s">
        <v>7405</v>
      </c>
      <c r="E447" s="77" t="s">
        <v>7406</v>
      </c>
      <c r="F447" s="77" t="s">
        <v>28</v>
      </c>
      <c r="G447" s="77" t="s">
        <v>7060</v>
      </c>
      <c r="H447" s="77" t="s">
        <v>7425</v>
      </c>
      <c r="I447" s="77" t="s">
        <v>7426</v>
      </c>
      <c r="J447" s="77" t="s">
        <v>7427</v>
      </c>
      <c r="K447" s="77" t="s">
        <v>602</v>
      </c>
      <c r="L447" s="78">
        <v>46357</v>
      </c>
      <c r="M447" s="78">
        <v>46507</v>
      </c>
      <c r="N447" s="137">
        <v>576</v>
      </c>
      <c r="O447" s="137">
        <v>576</v>
      </c>
      <c r="P447" s="79">
        <v>0</v>
      </c>
      <c r="Q447" s="79">
        <v>10</v>
      </c>
      <c r="R447" s="89"/>
    </row>
    <row r="448" spans="1:18" s="80" customFormat="1" ht="30" customHeight="1" x14ac:dyDescent="0.3">
      <c r="A448" s="21">
        <f t="shared" si="9"/>
        <v>443</v>
      </c>
      <c r="B448" s="81" t="s">
        <v>7399</v>
      </c>
      <c r="C448" s="77" t="s">
        <v>7400</v>
      </c>
      <c r="D448" s="77" t="s">
        <v>7405</v>
      </c>
      <c r="E448" s="77" t="s">
        <v>7406</v>
      </c>
      <c r="F448" s="77" t="s">
        <v>28</v>
      </c>
      <c r="G448" s="77" t="s">
        <v>7060</v>
      </c>
      <c r="H448" s="77" t="s">
        <v>7428</v>
      </c>
      <c r="I448" s="77" t="s">
        <v>7426</v>
      </c>
      <c r="J448" s="77" t="s">
        <v>3621</v>
      </c>
      <c r="K448" s="77" t="s">
        <v>602</v>
      </c>
      <c r="L448" s="78">
        <v>46357</v>
      </c>
      <c r="M448" s="78">
        <v>46538</v>
      </c>
      <c r="N448" s="137">
        <v>4002</v>
      </c>
      <c r="O448" s="137">
        <v>4002</v>
      </c>
      <c r="P448" s="79">
        <v>0</v>
      </c>
      <c r="Q448" s="79">
        <v>10</v>
      </c>
      <c r="R448" s="89"/>
    </row>
    <row r="449" spans="1:18" s="80" customFormat="1" ht="30" customHeight="1" x14ac:dyDescent="0.3">
      <c r="A449" s="21">
        <f t="shared" si="9"/>
        <v>444</v>
      </c>
      <c r="B449" s="77" t="s">
        <v>7399</v>
      </c>
      <c r="C449" s="77" t="s">
        <v>7400</v>
      </c>
      <c r="D449" s="77" t="s">
        <v>7429</v>
      </c>
      <c r="E449" s="91" t="s">
        <v>7430</v>
      </c>
      <c r="F449" s="77" t="s">
        <v>28</v>
      </c>
      <c r="G449" s="77" t="s">
        <v>7225</v>
      </c>
      <c r="H449" s="77" t="s">
        <v>7431</v>
      </c>
      <c r="I449" s="87" t="s">
        <v>7432</v>
      </c>
      <c r="J449" s="77" t="s">
        <v>7433</v>
      </c>
      <c r="K449" s="77" t="s">
        <v>602</v>
      </c>
      <c r="L449" s="78">
        <v>46386</v>
      </c>
      <c r="M449" s="78">
        <v>46538</v>
      </c>
      <c r="N449" s="137">
        <v>1559</v>
      </c>
      <c r="O449" s="137">
        <v>146</v>
      </c>
      <c r="P449" s="79">
        <v>0</v>
      </c>
      <c r="Q449" s="79">
        <v>10</v>
      </c>
      <c r="R449" s="89"/>
    </row>
    <row r="450" spans="1:18" s="80" customFormat="1" ht="30" customHeight="1" x14ac:dyDescent="0.3">
      <c r="A450" s="21">
        <f t="shared" si="9"/>
        <v>445</v>
      </c>
      <c r="B450" s="77" t="s">
        <v>7399</v>
      </c>
      <c r="C450" s="77" t="s">
        <v>7400</v>
      </c>
      <c r="D450" s="77" t="s">
        <v>7434</v>
      </c>
      <c r="E450" s="91" t="s">
        <v>7435</v>
      </c>
      <c r="F450" s="77" t="s">
        <v>28</v>
      </c>
      <c r="G450" s="77" t="s">
        <v>7060</v>
      </c>
      <c r="H450" s="77" t="s">
        <v>7436</v>
      </c>
      <c r="I450" s="87" t="s">
        <v>7437</v>
      </c>
      <c r="J450" s="77" t="s">
        <v>7108</v>
      </c>
      <c r="K450" s="77" t="s">
        <v>352</v>
      </c>
      <c r="L450" s="78">
        <v>46204</v>
      </c>
      <c r="M450" s="78">
        <v>46295</v>
      </c>
      <c r="N450" s="137">
        <v>332</v>
      </c>
      <c r="O450" s="137">
        <v>332</v>
      </c>
      <c r="P450" s="79">
        <v>0</v>
      </c>
      <c r="Q450" s="79">
        <v>100</v>
      </c>
      <c r="R450" s="89"/>
    </row>
    <row r="451" spans="1:18" s="80" customFormat="1" ht="30" customHeight="1" x14ac:dyDescent="0.3">
      <c r="A451" s="21">
        <f t="shared" si="9"/>
        <v>446</v>
      </c>
      <c r="B451" s="77" t="s">
        <v>7399</v>
      </c>
      <c r="C451" s="77" t="s">
        <v>7400</v>
      </c>
      <c r="D451" s="77" t="s">
        <v>7438</v>
      </c>
      <c r="E451" s="91" t="s">
        <v>7439</v>
      </c>
      <c r="F451" s="77" t="s">
        <v>28</v>
      </c>
      <c r="G451" s="77" t="s">
        <v>7060</v>
      </c>
      <c r="H451" s="87" t="s">
        <v>7440</v>
      </c>
      <c r="I451" s="87" t="s">
        <v>7441</v>
      </c>
      <c r="J451" s="77" t="s">
        <v>7442</v>
      </c>
      <c r="K451" s="77" t="s">
        <v>602</v>
      </c>
      <c r="L451" s="78">
        <v>46386</v>
      </c>
      <c r="M451" s="78">
        <v>46477</v>
      </c>
      <c r="N451" s="137">
        <v>724</v>
      </c>
      <c r="O451" s="137">
        <v>724</v>
      </c>
      <c r="P451" s="79">
        <v>0</v>
      </c>
      <c r="Q451" s="79">
        <v>10</v>
      </c>
      <c r="R451" s="89"/>
    </row>
    <row r="452" spans="1:18" s="80" customFormat="1" ht="30" customHeight="1" x14ac:dyDescent="0.3">
      <c r="A452" s="21">
        <f t="shared" si="9"/>
        <v>447</v>
      </c>
      <c r="B452" s="77" t="s">
        <v>7399</v>
      </c>
      <c r="C452" s="77" t="s">
        <v>7400</v>
      </c>
      <c r="D452" s="77" t="s">
        <v>7438</v>
      </c>
      <c r="E452" s="91" t="s">
        <v>7439</v>
      </c>
      <c r="F452" s="77" t="s">
        <v>28</v>
      </c>
      <c r="G452" s="77" t="s">
        <v>7060</v>
      </c>
      <c r="H452" s="87" t="s">
        <v>7443</v>
      </c>
      <c r="I452" s="87" t="s">
        <v>7441</v>
      </c>
      <c r="J452" s="77" t="s">
        <v>3621</v>
      </c>
      <c r="K452" s="77" t="s">
        <v>352</v>
      </c>
      <c r="L452" s="78">
        <v>46204</v>
      </c>
      <c r="M452" s="78">
        <v>46295</v>
      </c>
      <c r="N452" s="137">
        <v>738</v>
      </c>
      <c r="O452" s="137">
        <v>738</v>
      </c>
      <c r="P452" s="79">
        <v>0</v>
      </c>
      <c r="Q452" s="79">
        <v>100</v>
      </c>
      <c r="R452" s="89"/>
    </row>
    <row r="453" spans="1:18" s="80" customFormat="1" ht="30" customHeight="1" x14ac:dyDescent="0.3">
      <c r="A453" s="21">
        <f t="shared" si="9"/>
        <v>448</v>
      </c>
      <c r="B453" s="77" t="s">
        <v>7399</v>
      </c>
      <c r="C453" s="77" t="s">
        <v>7400</v>
      </c>
      <c r="D453" s="77" t="s">
        <v>7444</v>
      </c>
      <c r="E453" s="91" t="s">
        <v>7445</v>
      </c>
      <c r="F453" s="77" t="s">
        <v>28</v>
      </c>
      <c r="G453" s="77" t="s">
        <v>7060</v>
      </c>
      <c r="H453" s="77" t="s">
        <v>7446</v>
      </c>
      <c r="I453" s="87" t="s">
        <v>7447</v>
      </c>
      <c r="J453" s="77" t="s">
        <v>3621</v>
      </c>
      <c r="K453" s="77" t="s">
        <v>352</v>
      </c>
      <c r="L453" s="78">
        <v>46204</v>
      </c>
      <c r="M453" s="78">
        <v>46295</v>
      </c>
      <c r="N453" s="137">
        <v>846</v>
      </c>
      <c r="O453" s="137">
        <v>846</v>
      </c>
      <c r="P453" s="79">
        <v>0</v>
      </c>
      <c r="Q453" s="79">
        <v>100</v>
      </c>
      <c r="R453" s="89"/>
    </row>
    <row r="454" spans="1:18" s="80" customFormat="1" ht="30" customHeight="1" x14ac:dyDescent="0.3">
      <c r="A454" s="21">
        <f t="shared" si="9"/>
        <v>449</v>
      </c>
      <c r="B454" s="77" t="s">
        <v>7399</v>
      </c>
      <c r="C454" s="77" t="s">
        <v>7400</v>
      </c>
      <c r="D454" s="77" t="s">
        <v>7429</v>
      </c>
      <c r="E454" s="91" t="s">
        <v>7430</v>
      </c>
      <c r="F454" s="77" t="s">
        <v>28</v>
      </c>
      <c r="G454" s="77" t="s">
        <v>7060</v>
      </c>
      <c r="H454" s="77" t="s">
        <v>7448</v>
      </c>
      <c r="I454" s="87" t="s">
        <v>7449</v>
      </c>
      <c r="J454" s="77" t="s">
        <v>7450</v>
      </c>
      <c r="K454" s="77" t="s">
        <v>352</v>
      </c>
      <c r="L454" s="78">
        <v>46204</v>
      </c>
      <c r="M454" s="78">
        <v>46295</v>
      </c>
      <c r="N454" s="137">
        <v>153</v>
      </c>
      <c r="O454" s="137">
        <v>153</v>
      </c>
      <c r="P454" s="79">
        <v>0</v>
      </c>
      <c r="Q454" s="79">
        <v>100</v>
      </c>
      <c r="R454" s="89"/>
    </row>
    <row r="455" spans="1:18" s="80" customFormat="1" ht="30" customHeight="1" x14ac:dyDescent="0.3">
      <c r="A455" s="21">
        <f t="shared" si="9"/>
        <v>450</v>
      </c>
      <c r="B455" s="77" t="s">
        <v>7399</v>
      </c>
      <c r="C455" s="77" t="s">
        <v>7400</v>
      </c>
      <c r="D455" s="77" t="s">
        <v>7444</v>
      </c>
      <c r="E455" s="91" t="s">
        <v>7445</v>
      </c>
      <c r="F455" s="77" t="s">
        <v>28</v>
      </c>
      <c r="G455" s="77" t="s">
        <v>7225</v>
      </c>
      <c r="H455" s="77" t="s">
        <v>7451</v>
      </c>
      <c r="I455" s="87" t="s">
        <v>7452</v>
      </c>
      <c r="J455" s="77" t="s">
        <v>7453</v>
      </c>
      <c r="K455" s="77" t="s">
        <v>344</v>
      </c>
      <c r="L455" s="78">
        <v>46113</v>
      </c>
      <c r="M455" s="78">
        <v>46326</v>
      </c>
      <c r="N455" s="137">
        <v>987</v>
      </c>
      <c r="O455" s="137">
        <v>987</v>
      </c>
      <c r="P455" s="77">
        <v>0</v>
      </c>
      <c r="Q455" s="77">
        <v>100</v>
      </c>
      <c r="R455" s="89"/>
    </row>
    <row r="456" spans="1:18" s="80" customFormat="1" ht="30" customHeight="1" x14ac:dyDescent="0.3">
      <c r="A456" s="21">
        <f t="shared" si="9"/>
        <v>451</v>
      </c>
      <c r="B456" s="81" t="s">
        <v>7399</v>
      </c>
      <c r="C456" s="81" t="s">
        <v>7400</v>
      </c>
      <c r="D456" s="81" t="s">
        <v>7454</v>
      </c>
      <c r="E456" s="81" t="s">
        <v>7455</v>
      </c>
      <c r="F456" s="81" t="s">
        <v>28</v>
      </c>
      <c r="G456" s="77" t="s">
        <v>7060</v>
      </c>
      <c r="H456" s="81" t="s">
        <v>7456</v>
      </c>
      <c r="I456" s="81" t="s">
        <v>7457</v>
      </c>
      <c r="J456" s="81" t="s">
        <v>7458</v>
      </c>
      <c r="K456" s="83" t="s">
        <v>73</v>
      </c>
      <c r="L456" s="84">
        <v>46235</v>
      </c>
      <c r="M456" s="84">
        <v>46327</v>
      </c>
      <c r="N456" s="138">
        <v>275</v>
      </c>
      <c r="O456" s="138">
        <v>275</v>
      </c>
      <c r="P456" s="85">
        <v>0</v>
      </c>
      <c r="Q456" s="85">
        <v>100</v>
      </c>
      <c r="R456" s="89"/>
    </row>
    <row r="457" spans="1:18" s="80" customFormat="1" ht="30" customHeight="1" x14ac:dyDescent="0.3">
      <c r="A457" s="21">
        <f t="shared" si="9"/>
        <v>452</v>
      </c>
      <c r="B457" s="81" t="s">
        <v>7399</v>
      </c>
      <c r="C457" s="81" t="s">
        <v>7400</v>
      </c>
      <c r="D457" s="81" t="s">
        <v>2874</v>
      </c>
      <c r="E457" s="81" t="s">
        <v>7459</v>
      </c>
      <c r="F457" s="81" t="s">
        <v>28</v>
      </c>
      <c r="G457" s="77" t="s">
        <v>7300</v>
      </c>
      <c r="H457" s="81" t="s">
        <v>7460</v>
      </c>
      <c r="I457" s="81" t="s">
        <v>7461</v>
      </c>
      <c r="J457" s="81" t="s">
        <v>7046</v>
      </c>
      <c r="K457" s="83" t="s">
        <v>73</v>
      </c>
      <c r="L457" s="84">
        <v>46235</v>
      </c>
      <c r="M457" s="84">
        <v>46327</v>
      </c>
      <c r="N457" s="138">
        <v>1379</v>
      </c>
      <c r="O457" s="138">
        <v>1379</v>
      </c>
      <c r="P457" s="85">
        <v>0</v>
      </c>
      <c r="Q457" s="85">
        <v>100</v>
      </c>
      <c r="R457" s="89"/>
    </row>
    <row r="458" spans="1:18" s="80" customFormat="1" ht="30" customHeight="1" x14ac:dyDescent="0.3">
      <c r="A458" s="21">
        <f t="shared" si="9"/>
        <v>453</v>
      </c>
      <c r="B458" s="81" t="s">
        <v>7399</v>
      </c>
      <c r="C458" s="81" t="s">
        <v>7400</v>
      </c>
      <c r="D458" s="81" t="s">
        <v>7462</v>
      </c>
      <c r="E458" s="81" t="s">
        <v>7463</v>
      </c>
      <c r="F458" s="81" t="s">
        <v>28</v>
      </c>
      <c r="G458" s="81" t="s">
        <v>7098</v>
      </c>
      <c r="H458" s="81" t="s">
        <v>7464</v>
      </c>
      <c r="I458" s="81" t="s">
        <v>7465</v>
      </c>
      <c r="J458" s="81" t="s">
        <v>7466</v>
      </c>
      <c r="K458" s="83" t="s">
        <v>1217</v>
      </c>
      <c r="L458" s="84">
        <v>46082</v>
      </c>
      <c r="M458" s="84">
        <v>46204</v>
      </c>
      <c r="N458" s="138">
        <v>582</v>
      </c>
      <c r="O458" s="138">
        <v>582</v>
      </c>
      <c r="P458" s="85">
        <v>0</v>
      </c>
      <c r="Q458" s="85">
        <v>100</v>
      </c>
      <c r="R458" s="89"/>
    </row>
    <row r="459" spans="1:18" s="80" customFormat="1" ht="30" customHeight="1" x14ac:dyDescent="0.3">
      <c r="A459" s="21">
        <f t="shared" si="9"/>
        <v>454</v>
      </c>
      <c r="B459" s="81" t="s">
        <v>7399</v>
      </c>
      <c r="C459" s="81" t="s">
        <v>7400</v>
      </c>
      <c r="D459" s="81" t="s">
        <v>2874</v>
      </c>
      <c r="E459" s="81" t="s">
        <v>7459</v>
      </c>
      <c r="F459" s="81" t="s">
        <v>28</v>
      </c>
      <c r="G459" s="77" t="s">
        <v>7225</v>
      </c>
      <c r="H459" s="81" t="s">
        <v>7467</v>
      </c>
      <c r="I459" s="81" t="s">
        <v>7468</v>
      </c>
      <c r="J459" s="81" t="s">
        <v>7469</v>
      </c>
      <c r="K459" s="83" t="s">
        <v>264</v>
      </c>
      <c r="L459" s="84">
        <v>46143</v>
      </c>
      <c r="M459" s="84">
        <v>46327</v>
      </c>
      <c r="N459" s="138">
        <v>1754</v>
      </c>
      <c r="O459" s="138">
        <v>1754</v>
      </c>
      <c r="P459" s="85">
        <v>0</v>
      </c>
      <c r="Q459" s="85">
        <v>100</v>
      </c>
      <c r="R459" s="89"/>
    </row>
    <row r="460" spans="1:18" s="80" customFormat="1" ht="30" customHeight="1" x14ac:dyDescent="0.3">
      <c r="A460" s="21">
        <f t="shared" si="9"/>
        <v>455</v>
      </c>
      <c r="B460" s="81" t="s">
        <v>7399</v>
      </c>
      <c r="C460" s="81" t="s">
        <v>7400</v>
      </c>
      <c r="D460" s="81" t="s">
        <v>2874</v>
      </c>
      <c r="E460" s="81" t="s">
        <v>7459</v>
      </c>
      <c r="F460" s="81" t="s">
        <v>28</v>
      </c>
      <c r="G460" s="77" t="s">
        <v>7060</v>
      </c>
      <c r="H460" s="81" t="s">
        <v>7470</v>
      </c>
      <c r="I460" s="81" t="s">
        <v>7468</v>
      </c>
      <c r="J460" s="81" t="s">
        <v>7471</v>
      </c>
      <c r="K460" s="83" t="s">
        <v>1532</v>
      </c>
      <c r="L460" s="84">
        <v>46386</v>
      </c>
      <c r="M460" s="84">
        <v>46935</v>
      </c>
      <c r="N460" s="138">
        <v>9000</v>
      </c>
      <c r="O460" s="138">
        <v>2900</v>
      </c>
      <c r="P460" s="85">
        <v>0</v>
      </c>
      <c r="Q460" s="85">
        <v>5</v>
      </c>
      <c r="R460" s="89"/>
    </row>
    <row r="461" spans="1:18" s="80" customFormat="1" ht="30" customHeight="1" x14ac:dyDescent="0.3">
      <c r="A461" s="21">
        <f t="shared" si="9"/>
        <v>456</v>
      </c>
      <c r="B461" s="81" t="s">
        <v>7472</v>
      </c>
      <c r="C461" s="81" t="s">
        <v>7202</v>
      </c>
      <c r="D461" s="81" t="s">
        <v>7473</v>
      </c>
      <c r="E461" s="81" t="s">
        <v>7474</v>
      </c>
      <c r="F461" s="77" t="s">
        <v>312</v>
      </c>
      <c r="G461" s="77" t="s">
        <v>7225</v>
      </c>
      <c r="H461" s="77" t="s">
        <v>7475</v>
      </c>
      <c r="I461" s="77" t="s">
        <v>7476</v>
      </c>
      <c r="J461" s="77" t="s">
        <v>7477</v>
      </c>
      <c r="K461" s="77" t="s">
        <v>353</v>
      </c>
      <c r="L461" s="78">
        <v>46357</v>
      </c>
      <c r="M461" s="78">
        <v>46446</v>
      </c>
      <c r="N461" s="137">
        <v>521</v>
      </c>
      <c r="O461" s="137">
        <v>521</v>
      </c>
      <c r="P461" s="79">
        <v>0</v>
      </c>
      <c r="Q461" s="79">
        <v>10</v>
      </c>
      <c r="R461" s="89"/>
    </row>
    <row r="462" spans="1:18" s="80" customFormat="1" ht="30" customHeight="1" x14ac:dyDescent="0.3">
      <c r="A462" s="21">
        <f t="shared" si="9"/>
        <v>457</v>
      </c>
      <c r="B462" s="81" t="s">
        <v>7478</v>
      </c>
      <c r="C462" s="81" t="s">
        <v>7202</v>
      </c>
      <c r="D462" s="81" t="s">
        <v>7479</v>
      </c>
      <c r="E462" s="81" t="s">
        <v>7480</v>
      </c>
      <c r="F462" s="81" t="s">
        <v>312</v>
      </c>
      <c r="G462" s="77" t="s">
        <v>7225</v>
      </c>
      <c r="H462" s="81" t="s">
        <v>7481</v>
      </c>
      <c r="I462" s="81" t="s">
        <v>7482</v>
      </c>
      <c r="J462" s="81" t="s">
        <v>7483</v>
      </c>
      <c r="K462" s="83" t="s">
        <v>73</v>
      </c>
      <c r="L462" s="84">
        <v>46204</v>
      </c>
      <c r="M462" s="84">
        <v>46265</v>
      </c>
      <c r="N462" s="138">
        <v>151</v>
      </c>
      <c r="O462" s="138">
        <v>151</v>
      </c>
      <c r="P462" s="85">
        <v>0</v>
      </c>
      <c r="Q462" s="85">
        <v>100</v>
      </c>
      <c r="R462" s="89"/>
    </row>
    <row r="463" spans="1:18" s="80" customFormat="1" ht="30" customHeight="1" x14ac:dyDescent="0.3">
      <c r="A463" s="21">
        <f t="shared" si="9"/>
        <v>458</v>
      </c>
      <c r="B463" s="81" t="s">
        <v>7484</v>
      </c>
      <c r="C463" s="81" t="s">
        <v>7202</v>
      </c>
      <c r="D463" s="81" t="s">
        <v>7485</v>
      </c>
      <c r="E463" s="81" t="s">
        <v>7486</v>
      </c>
      <c r="F463" s="81" t="s">
        <v>312</v>
      </c>
      <c r="G463" s="81" t="s">
        <v>7213</v>
      </c>
      <c r="H463" s="81" t="s">
        <v>7487</v>
      </c>
      <c r="I463" s="81" t="s">
        <v>7488</v>
      </c>
      <c r="J463" s="81" t="s">
        <v>7489</v>
      </c>
      <c r="K463" s="83" t="s">
        <v>1217</v>
      </c>
      <c r="L463" s="84">
        <v>46054</v>
      </c>
      <c r="M463" s="84">
        <v>46066</v>
      </c>
      <c r="N463" s="138">
        <v>115</v>
      </c>
      <c r="O463" s="138">
        <v>115</v>
      </c>
      <c r="P463" s="85">
        <v>0</v>
      </c>
      <c r="Q463" s="85">
        <v>100</v>
      </c>
      <c r="R463" s="89"/>
    </row>
    <row r="464" spans="1:18" s="80" customFormat="1" ht="30" customHeight="1" x14ac:dyDescent="0.3">
      <c r="A464" s="21">
        <f t="shared" si="9"/>
        <v>459</v>
      </c>
      <c r="B464" s="77" t="s">
        <v>7490</v>
      </c>
      <c r="C464" s="77" t="s">
        <v>7202</v>
      </c>
      <c r="D464" s="77" t="s">
        <v>7491</v>
      </c>
      <c r="E464" s="77" t="s">
        <v>7492</v>
      </c>
      <c r="F464" s="77" t="s">
        <v>28</v>
      </c>
      <c r="G464" s="77" t="s">
        <v>7225</v>
      </c>
      <c r="H464" s="77" t="s">
        <v>7493</v>
      </c>
      <c r="I464" s="77" t="s">
        <v>7494</v>
      </c>
      <c r="J464" s="77" t="s">
        <v>7175</v>
      </c>
      <c r="K464" s="77" t="s">
        <v>353</v>
      </c>
      <c r="L464" s="78">
        <v>46380</v>
      </c>
      <c r="M464" s="78">
        <v>46430</v>
      </c>
      <c r="N464" s="137">
        <v>340</v>
      </c>
      <c r="O464" s="137">
        <v>340</v>
      </c>
      <c r="P464" s="79">
        <v>0</v>
      </c>
      <c r="Q464" s="79">
        <v>10</v>
      </c>
      <c r="R464" s="89"/>
    </row>
    <row r="465" spans="1:18" s="80" customFormat="1" ht="30" customHeight="1" x14ac:dyDescent="0.3">
      <c r="A465" s="21">
        <f t="shared" si="9"/>
        <v>460</v>
      </c>
      <c r="B465" s="77" t="s">
        <v>7495</v>
      </c>
      <c r="C465" s="77" t="s">
        <v>7202</v>
      </c>
      <c r="D465" s="77" t="s">
        <v>7496</v>
      </c>
      <c r="E465" s="77" t="s">
        <v>7497</v>
      </c>
      <c r="F465" s="77" t="s">
        <v>28</v>
      </c>
      <c r="G465" s="77" t="s">
        <v>7060</v>
      </c>
      <c r="H465" s="77" t="s">
        <v>7498</v>
      </c>
      <c r="I465" s="77" t="s">
        <v>7499</v>
      </c>
      <c r="J465" s="77" t="s">
        <v>7500</v>
      </c>
      <c r="K465" s="77" t="s">
        <v>602</v>
      </c>
      <c r="L465" s="78">
        <v>46296</v>
      </c>
      <c r="M465" s="78">
        <v>46387</v>
      </c>
      <c r="N465" s="137">
        <v>260</v>
      </c>
      <c r="O465" s="137">
        <v>260</v>
      </c>
      <c r="P465" s="79">
        <v>0</v>
      </c>
      <c r="Q465" s="79">
        <v>100</v>
      </c>
      <c r="R465" s="89"/>
    </row>
    <row r="466" spans="1:18" s="80" customFormat="1" ht="30" customHeight="1" x14ac:dyDescent="0.3">
      <c r="A466" s="21">
        <f t="shared" si="9"/>
        <v>461</v>
      </c>
      <c r="B466" s="77" t="s">
        <v>7399</v>
      </c>
      <c r="C466" s="77" t="s">
        <v>7501</v>
      </c>
      <c r="D466" s="77" t="s">
        <v>7502</v>
      </c>
      <c r="E466" s="77" t="s">
        <v>7503</v>
      </c>
      <c r="F466" s="77" t="s">
        <v>312</v>
      </c>
      <c r="G466" s="77" t="s">
        <v>7060</v>
      </c>
      <c r="H466" s="92" t="s">
        <v>7504</v>
      </c>
      <c r="I466" s="77" t="s">
        <v>7505</v>
      </c>
      <c r="J466" s="77" t="s">
        <v>7228</v>
      </c>
      <c r="K466" s="35" t="s">
        <v>264</v>
      </c>
      <c r="L466" s="37">
        <v>46113</v>
      </c>
      <c r="M466" s="37">
        <v>46173</v>
      </c>
      <c r="N466" s="137">
        <v>296</v>
      </c>
      <c r="O466" s="137">
        <v>296</v>
      </c>
      <c r="P466" s="79">
        <v>0</v>
      </c>
      <c r="Q466" s="28">
        <v>100</v>
      </c>
      <c r="R466" s="89"/>
    </row>
    <row r="467" spans="1:18" s="80" customFormat="1" ht="30" customHeight="1" x14ac:dyDescent="0.3">
      <c r="A467" s="21">
        <f t="shared" si="9"/>
        <v>462</v>
      </c>
      <c r="B467" s="77" t="s">
        <v>7399</v>
      </c>
      <c r="C467" s="77" t="s">
        <v>7501</v>
      </c>
      <c r="D467" s="93" t="s">
        <v>7502</v>
      </c>
      <c r="E467" s="22" t="s">
        <v>7503</v>
      </c>
      <c r="F467" s="77" t="s">
        <v>312</v>
      </c>
      <c r="G467" s="77" t="s">
        <v>7060</v>
      </c>
      <c r="H467" s="92" t="s">
        <v>7506</v>
      </c>
      <c r="I467" s="77" t="s">
        <v>7507</v>
      </c>
      <c r="J467" s="77" t="s">
        <v>7228</v>
      </c>
      <c r="K467" s="35" t="s">
        <v>264</v>
      </c>
      <c r="L467" s="37">
        <v>46113</v>
      </c>
      <c r="M467" s="37">
        <v>46173</v>
      </c>
      <c r="N467" s="137">
        <v>209</v>
      </c>
      <c r="O467" s="137">
        <v>209</v>
      </c>
      <c r="P467" s="79">
        <v>0</v>
      </c>
      <c r="Q467" s="28">
        <v>100</v>
      </c>
      <c r="R467" s="89"/>
    </row>
    <row r="468" spans="1:18" s="80" customFormat="1" ht="30" customHeight="1" x14ac:dyDescent="0.3">
      <c r="A468" s="21">
        <f t="shared" si="9"/>
        <v>463</v>
      </c>
      <c r="B468" s="77" t="s">
        <v>7399</v>
      </c>
      <c r="C468" s="77" t="s">
        <v>7501</v>
      </c>
      <c r="D468" s="94" t="s">
        <v>7508</v>
      </c>
      <c r="E468" s="77" t="s">
        <v>7503</v>
      </c>
      <c r="F468" s="77" t="s">
        <v>312</v>
      </c>
      <c r="G468" s="77" t="s">
        <v>7060</v>
      </c>
      <c r="H468" s="92" t="s">
        <v>7509</v>
      </c>
      <c r="I468" s="77" t="s">
        <v>7510</v>
      </c>
      <c r="J468" s="77" t="s">
        <v>7108</v>
      </c>
      <c r="K468" s="35" t="s">
        <v>73</v>
      </c>
      <c r="L468" s="37">
        <v>46204</v>
      </c>
      <c r="M468" s="37">
        <v>46295</v>
      </c>
      <c r="N468" s="137">
        <v>196</v>
      </c>
      <c r="O468" s="137">
        <v>196</v>
      </c>
      <c r="P468" s="79">
        <v>0</v>
      </c>
      <c r="Q468" s="28">
        <v>100</v>
      </c>
      <c r="R468" s="89"/>
    </row>
    <row r="469" spans="1:18" s="80" customFormat="1" ht="30" customHeight="1" x14ac:dyDescent="0.3">
      <c r="A469" s="21">
        <f t="shared" si="9"/>
        <v>464</v>
      </c>
      <c r="B469" s="77" t="s">
        <v>7399</v>
      </c>
      <c r="C469" s="77" t="s">
        <v>7501</v>
      </c>
      <c r="D469" s="94" t="s">
        <v>7508</v>
      </c>
      <c r="E469" s="77" t="s">
        <v>7503</v>
      </c>
      <c r="F469" s="77" t="s">
        <v>312</v>
      </c>
      <c r="G469" s="77" t="s">
        <v>7060</v>
      </c>
      <c r="H469" s="92" t="s">
        <v>7511</v>
      </c>
      <c r="I469" s="77" t="s">
        <v>7510</v>
      </c>
      <c r="J469" s="77" t="s">
        <v>7108</v>
      </c>
      <c r="K469" s="35" t="s">
        <v>73</v>
      </c>
      <c r="L469" s="37">
        <v>46204</v>
      </c>
      <c r="M469" s="37">
        <v>46295</v>
      </c>
      <c r="N469" s="137">
        <v>375</v>
      </c>
      <c r="O469" s="137">
        <v>375</v>
      </c>
      <c r="P469" s="79">
        <v>0</v>
      </c>
      <c r="Q469" s="28">
        <v>100</v>
      </c>
      <c r="R469" s="89"/>
    </row>
    <row r="470" spans="1:18" s="80" customFormat="1" ht="30" customHeight="1" x14ac:dyDescent="0.3">
      <c r="A470" s="21">
        <f t="shared" si="9"/>
        <v>465</v>
      </c>
      <c r="B470" s="22" t="s">
        <v>7399</v>
      </c>
      <c r="C470" s="22" t="s">
        <v>7501</v>
      </c>
      <c r="D470" s="93" t="s">
        <v>7512</v>
      </c>
      <c r="E470" s="22" t="s">
        <v>7513</v>
      </c>
      <c r="F470" s="22" t="s">
        <v>312</v>
      </c>
      <c r="G470" s="77" t="s">
        <v>7060</v>
      </c>
      <c r="H470" s="92" t="s">
        <v>7515</v>
      </c>
      <c r="I470" s="22" t="s">
        <v>7514</v>
      </c>
      <c r="J470" s="22" t="s">
        <v>7427</v>
      </c>
      <c r="K470" s="35" t="s">
        <v>602</v>
      </c>
      <c r="L470" s="37">
        <v>46357</v>
      </c>
      <c r="M470" s="37">
        <v>46478</v>
      </c>
      <c r="N470" s="53">
        <v>350</v>
      </c>
      <c r="O470" s="53">
        <v>350</v>
      </c>
      <c r="P470" s="28">
        <v>0</v>
      </c>
      <c r="Q470" s="28">
        <v>10</v>
      </c>
      <c r="R470" s="89"/>
    </row>
    <row r="471" spans="1:18" s="80" customFormat="1" ht="30" customHeight="1" x14ac:dyDescent="0.3">
      <c r="A471" s="21">
        <f t="shared" si="9"/>
        <v>466</v>
      </c>
      <c r="B471" s="22" t="s">
        <v>7399</v>
      </c>
      <c r="C471" s="22" t="s">
        <v>7501</v>
      </c>
      <c r="D471" s="93" t="s">
        <v>7516</v>
      </c>
      <c r="E471" s="22" t="s">
        <v>7517</v>
      </c>
      <c r="F471" s="22" t="s">
        <v>312</v>
      </c>
      <c r="G471" s="77" t="s">
        <v>7060</v>
      </c>
      <c r="H471" s="92" t="s">
        <v>7518</v>
      </c>
      <c r="I471" s="22" t="s">
        <v>7519</v>
      </c>
      <c r="J471" s="22" t="s">
        <v>7427</v>
      </c>
      <c r="K471" s="35" t="s">
        <v>602</v>
      </c>
      <c r="L471" s="37">
        <v>46357</v>
      </c>
      <c r="M471" s="37">
        <v>46478</v>
      </c>
      <c r="N471" s="53">
        <v>350</v>
      </c>
      <c r="O471" s="53">
        <v>350</v>
      </c>
      <c r="P471" s="28">
        <v>0</v>
      </c>
      <c r="Q471" s="28">
        <v>10</v>
      </c>
      <c r="R471" s="89"/>
    </row>
    <row r="472" spans="1:18" s="80" customFormat="1" ht="30" customHeight="1" x14ac:dyDescent="0.3">
      <c r="A472" s="21">
        <f t="shared" si="9"/>
        <v>467</v>
      </c>
      <c r="B472" s="22" t="s">
        <v>7399</v>
      </c>
      <c r="C472" s="22" t="s">
        <v>7501</v>
      </c>
      <c r="D472" s="93" t="s">
        <v>7512</v>
      </c>
      <c r="E472" s="22" t="s">
        <v>7513</v>
      </c>
      <c r="F472" s="22" t="s">
        <v>312</v>
      </c>
      <c r="G472" s="77" t="s">
        <v>7060</v>
      </c>
      <c r="H472" s="92" t="s">
        <v>7520</v>
      </c>
      <c r="I472" s="22" t="s">
        <v>7521</v>
      </c>
      <c r="J472" s="22" t="s">
        <v>3621</v>
      </c>
      <c r="K472" s="35" t="s">
        <v>602</v>
      </c>
      <c r="L472" s="37">
        <v>46357</v>
      </c>
      <c r="M472" s="37">
        <v>46478</v>
      </c>
      <c r="N472" s="53">
        <v>2462</v>
      </c>
      <c r="O472" s="53">
        <v>123</v>
      </c>
      <c r="P472" s="28">
        <v>0</v>
      </c>
      <c r="Q472" s="28">
        <v>10</v>
      </c>
      <c r="R472" s="89"/>
    </row>
    <row r="473" spans="1:18" s="80" customFormat="1" ht="30" customHeight="1" x14ac:dyDescent="0.3">
      <c r="A473" s="21">
        <f t="shared" si="9"/>
        <v>468</v>
      </c>
      <c r="B473" s="22" t="s">
        <v>7399</v>
      </c>
      <c r="C473" s="22" t="s">
        <v>7501</v>
      </c>
      <c r="D473" s="93" t="s">
        <v>7516</v>
      </c>
      <c r="E473" s="22" t="s">
        <v>7517</v>
      </c>
      <c r="F473" s="22" t="s">
        <v>312</v>
      </c>
      <c r="G473" s="77" t="s">
        <v>7060</v>
      </c>
      <c r="H473" s="92" t="s">
        <v>7522</v>
      </c>
      <c r="I473" s="22" t="s">
        <v>7523</v>
      </c>
      <c r="J473" s="22" t="s">
        <v>3621</v>
      </c>
      <c r="K473" s="35" t="s">
        <v>602</v>
      </c>
      <c r="L473" s="37">
        <v>46357</v>
      </c>
      <c r="M473" s="37">
        <v>46478</v>
      </c>
      <c r="N473" s="53">
        <v>2607</v>
      </c>
      <c r="O473" s="53">
        <v>130</v>
      </c>
      <c r="P473" s="28">
        <v>0</v>
      </c>
      <c r="Q473" s="28">
        <v>10</v>
      </c>
      <c r="R473" s="89"/>
    </row>
    <row r="474" spans="1:18" s="80" customFormat="1" ht="30" customHeight="1" x14ac:dyDescent="0.3">
      <c r="A474" s="21">
        <f t="shared" si="9"/>
        <v>469</v>
      </c>
      <c r="B474" s="22" t="s">
        <v>7399</v>
      </c>
      <c r="C474" s="22" t="s">
        <v>7501</v>
      </c>
      <c r="D474" s="93" t="s">
        <v>7524</v>
      </c>
      <c r="E474" s="22" t="s">
        <v>7525</v>
      </c>
      <c r="F474" s="22" t="s">
        <v>28</v>
      </c>
      <c r="G474" s="22" t="s">
        <v>7075</v>
      </c>
      <c r="H474" s="92" t="s">
        <v>7526</v>
      </c>
      <c r="I474" s="22" t="s">
        <v>7527</v>
      </c>
      <c r="J474" s="22" t="s">
        <v>7528</v>
      </c>
      <c r="K474" s="35" t="s">
        <v>352</v>
      </c>
      <c r="L474" s="37">
        <v>46223</v>
      </c>
      <c r="M474" s="37">
        <v>46366</v>
      </c>
      <c r="N474" s="53">
        <v>1991</v>
      </c>
      <c r="O474" s="53">
        <v>1991</v>
      </c>
      <c r="P474" s="28">
        <v>0</v>
      </c>
      <c r="Q474" s="28">
        <v>100</v>
      </c>
      <c r="R474" s="89"/>
    </row>
    <row r="475" spans="1:18" s="80" customFormat="1" ht="30" customHeight="1" x14ac:dyDescent="0.3">
      <c r="A475" s="21">
        <f t="shared" ref="A475:A510" si="10">ROW()-5</f>
        <v>470</v>
      </c>
      <c r="B475" s="22" t="s">
        <v>7399</v>
      </c>
      <c r="C475" s="22" t="s">
        <v>7501</v>
      </c>
      <c r="D475" s="93" t="s">
        <v>7502</v>
      </c>
      <c r="E475" s="22" t="s">
        <v>7503</v>
      </c>
      <c r="F475" s="22" t="s">
        <v>28</v>
      </c>
      <c r="G475" s="22" t="s">
        <v>7043</v>
      </c>
      <c r="H475" s="92" t="s">
        <v>7529</v>
      </c>
      <c r="I475" s="27" t="s">
        <v>7530</v>
      </c>
      <c r="J475" s="22" t="s">
        <v>7531</v>
      </c>
      <c r="K475" s="35" t="s">
        <v>344</v>
      </c>
      <c r="L475" s="37">
        <v>46082</v>
      </c>
      <c r="M475" s="37">
        <v>46357</v>
      </c>
      <c r="N475" s="53">
        <v>1990</v>
      </c>
      <c r="O475" s="53">
        <v>200</v>
      </c>
      <c r="P475" s="28">
        <v>0</v>
      </c>
      <c r="Q475" s="28">
        <v>100</v>
      </c>
      <c r="R475" s="89"/>
    </row>
    <row r="476" spans="1:18" s="80" customFormat="1" ht="30" customHeight="1" x14ac:dyDescent="0.3">
      <c r="A476" s="21">
        <f t="shared" si="10"/>
        <v>471</v>
      </c>
      <c r="B476" s="22" t="s">
        <v>7399</v>
      </c>
      <c r="C476" s="22" t="s">
        <v>7501</v>
      </c>
      <c r="D476" s="93" t="s">
        <v>7532</v>
      </c>
      <c r="E476" s="22" t="s">
        <v>7533</v>
      </c>
      <c r="F476" s="22" t="s">
        <v>312</v>
      </c>
      <c r="G476" s="22" t="s">
        <v>7225</v>
      </c>
      <c r="H476" s="92" t="s">
        <v>7534</v>
      </c>
      <c r="I476" s="22" t="s">
        <v>7535</v>
      </c>
      <c r="J476" s="22" t="s">
        <v>7536</v>
      </c>
      <c r="K476" s="35" t="s">
        <v>73</v>
      </c>
      <c r="L476" s="37">
        <v>46204</v>
      </c>
      <c r="M476" s="37">
        <v>46266</v>
      </c>
      <c r="N476" s="53">
        <v>421</v>
      </c>
      <c r="O476" s="53">
        <f>N476</f>
        <v>421</v>
      </c>
      <c r="P476" s="28">
        <v>0</v>
      </c>
      <c r="Q476" s="28">
        <v>100</v>
      </c>
      <c r="R476" s="89"/>
    </row>
    <row r="477" spans="1:18" s="80" customFormat="1" ht="30" customHeight="1" x14ac:dyDescent="0.3">
      <c r="A477" s="21">
        <f t="shared" si="10"/>
        <v>472</v>
      </c>
      <c r="B477" s="22" t="s">
        <v>7399</v>
      </c>
      <c r="C477" s="22" t="s">
        <v>7501</v>
      </c>
      <c r="D477" s="93" t="s">
        <v>7532</v>
      </c>
      <c r="E477" s="22" t="s">
        <v>7533</v>
      </c>
      <c r="F477" s="22" t="s">
        <v>312</v>
      </c>
      <c r="G477" s="22" t="s">
        <v>7225</v>
      </c>
      <c r="H477" s="92" t="s">
        <v>7537</v>
      </c>
      <c r="I477" s="22" t="s">
        <v>7538</v>
      </c>
      <c r="J477" s="22" t="s">
        <v>7536</v>
      </c>
      <c r="K477" s="35" t="s">
        <v>73</v>
      </c>
      <c r="L477" s="37">
        <v>46204</v>
      </c>
      <c r="M477" s="37">
        <v>46266</v>
      </c>
      <c r="N477" s="53">
        <v>324</v>
      </c>
      <c r="O477" s="53">
        <f t="shared" ref="O477:O479" si="11">N477</f>
        <v>324</v>
      </c>
      <c r="P477" s="28">
        <v>0</v>
      </c>
      <c r="Q477" s="28">
        <v>100</v>
      </c>
      <c r="R477" s="89"/>
    </row>
    <row r="478" spans="1:18" s="80" customFormat="1" ht="30" customHeight="1" x14ac:dyDescent="0.3">
      <c r="A478" s="21">
        <f t="shared" si="10"/>
        <v>473</v>
      </c>
      <c r="B478" s="22" t="s">
        <v>7399</v>
      </c>
      <c r="C478" s="22" t="s">
        <v>7501</v>
      </c>
      <c r="D478" s="93" t="s">
        <v>7532</v>
      </c>
      <c r="E478" s="22" t="s">
        <v>7533</v>
      </c>
      <c r="F478" s="22" t="s">
        <v>312</v>
      </c>
      <c r="G478" s="22" t="s">
        <v>7225</v>
      </c>
      <c r="H478" s="92" t="s">
        <v>7539</v>
      </c>
      <c r="I478" s="22" t="s">
        <v>7540</v>
      </c>
      <c r="J478" s="22" t="s">
        <v>7536</v>
      </c>
      <c r="K478" s="35" t="s">
        <v>73</v>
      </c>
      <c r="L478" s="37">
        <v>46204</v>
      </c>
      <c r="M478" s="37">
        <v>46266</v>
      </c>
      <c r="N478" s="53">
        <v>273</v>
      </c>
      <c r="O478" s="53">
        <f t="shared" si="11"/>
        <v>273</v>
      </c>
      <c r="P478" s="28">
        <v>0</v>
      </c>
      <c r="Q478" s="28">
        <v>50</v>
      </c>
      <c r="R478" s="89"/>
    </row>
    <row r="479" spans="1:18" s="80" customFormat="1" ht="30" customHeight="1" x14ac:dyDescent="0.3">
      <c r="A479" s="21">
        <f t="shared" si="10"/>
        <v>474</v>
      </c>
      <c r="B479" s="22" t="s">
        <v>7399</v>
      </c>
      <c r="C479" s="22" t="s">
        <v>7501</v>
      </c>
      <c r="D479" s="93" t="s">
        <v>7532</v>
      </c>
      <c r="E479" s="22" t="s">
        <v>7533</v>
      </c>
      <c r="F479" s="22" t="s">
        <v>312</v>
      </c>
      <c r="G479" s="22" t="s">
        <v>7225</v>
      </c>
      <c r="H479" s="92" t="s">
        <v>7541</v>
      </c>
      <c r="I479" s="22" t="s">
        <v>7542</v>
      </c>
      <c r="J479" s="22" t="s">
        <v>7536</v>
      </c>
      <c r="K479" s="35" t="s">
        <v>73</v>
      </c>
      <c r="L479" s="37">
        <v>46204</v>
      </c>
      <c r="M479" s="37">
        <v>46266</v>
      </c>
      <c r="N479" s="53">
        <v>260</v>
      </c>
      <c r="O479" s="53">
        <f t="shared" si="11"/>
        <v>260</v>
      </c>
      <c r="P479" s="28">
        <v>0</v>
      </c>
      <c r="Q479" s="28">
        <v>100</v>
      </c>
      <c r="R479" s="89"/>
    </row>
    <row r="480" spans="1:18" s="80" customFormat="1" ht="30" customHeight="1" x14ac:dyDescent="0.3">
      <c r="A480" s="21">
        <f t="shared" si="10"/>
        <v>475</v>
      </c>
      <c r="B480" s="22" t="s">
        <v>7543</v>
      </c>
      <c r="C480" s="22" t="s">
        <v>7072</v>
      </c>
      <c r="D480" s="22" t="s">
        <v>7544</v>
      </c>
      <c r="E480" s="22" t="s">
        <v>7545</v>
      </c>
      <c r="F480" s="22" t="s">
        <v>312</v>
      </c>
      <c r="G480" s="22" t="s">
        <v>7060</v>
      </c>
      <c r="H480" s="22" t="s">
        <v>7546</v>
      </c>
      <c r="I480" s="22" t="s">
        <v>7547</v>
      </c>
      <c r="J480" s="22" t="s">
        <v>7548</v>
      </c>
      <c r="K480" s="35" t="s">
        <v>1217</v>
      </c>
      <c r="L480" s="37">
        <v>46034</v>
      </c>
      <c r="M480" s="37">
        <v>46077</v>
      </c>
      <c r="N480" s="53">
        <v>217</v>
      </c>
      <c r="O480" s="53">
        <v>217</v>
      </c>
      <c r="P480" s="28">
        <v>0</v>
      </c>
      <c r="Q480" s="28">
        <v>100</v>
      </c>
      <c r="R480" s="89"/>
    </row>
    <row r="481" spans="1:18" s="80" customFormat="1" ht="30" customHeight="1" x14ac:dyDescent="0.3">
      <c r="A481" s="21">
        <f t="shared" si="10"/>
        <v>476</v>
      </c>
      <c r="B481" s="22" t="s">
        <v>7549</v>
      </c>
      <c r="C481" s="22" t="s">
        <v>7550</v>
      </c>
      <c r="D481" s="22" t="s">
        <v>7551</v>
      </c>
      <c r="E481" s="22" t="s">
        <v>7552</v>
      </c>
      <c r="F481" s="22" t="s">
        <v>28</v>
      </c>
      <c r="G481" s="22" t="s">
        <v>7060</v>
      </c>
      <c r="H481" s="22" t="s">
        <v>7553</v>
      </c>
      <c r="I481" s="22" t="s">
        <v>7554</v>
      </c>
      <c r="J481" s="22" t="s">
        <v>7500</v>
      </c>
      <c r="K481" s="22" t="s">
        <v>344</v>
      </c>
      <c r="L481" s="37">
        <v>46082</v>
      </c>
      <c r="M481" s="37">
        <v>46185</v>
      </c>
      <c r="N481" s="53">
        <v>1319</v>
      </c>
      <c r="O481" s="53">
        <v>1319</v>
      </c>
      <c r="P481" s="28">
        <v>0</v>
      </c>
      <c r="Q481" s="28">
        <v>100</v>
      </c>
      <c r="R481" s="89"/>
    </row>
    <row r="482" spans="1:18" s="80" customFormat="1" ht="30" customHeight="1" x14ac:dyDescent="0.3">
      <c r="A482" s="21">
        <f t="shared" si="10"/>
        <v>477</v>
      </c>
      <c r="B482" s="22" t="s">
        <v>7555</v>
      </c>
      <c r="C482" s="22" t="s">
        <v>7072</v>
      </c>
      <c r="D482" s="22" t="s">
        <v>7556</v>
      </c>
      <c r="E482" s="22" t="s">
        <v>7557</v>
      </c>
      <c r="F482" s="22" t="s">
        <v>312</v>
      </c>
      <c r="G482" s="22" t="s">
        <v>7043</v>
      </c>
      <c r="H482" s="22" t="s">
        <v>7558</v>
      </c>
      <c r="I482" s="22" t="s">
        <v>7559</v>
      </c>
      <c r="J482" s="22" t="s">
        <v>7560</v>
      </c>
      <c r="K482" s="22" t="s">
        <v>1217</v>
      </c>
      <c r="L482" s="37">
        <v>46023</v>
      </c>
      <c r="M482" s="37">
        <v>46067</v>
      </c>
      <c r="N482" s="53">
        <v>264</v>
      </c>
      <c r="O482" s="53">
        <v>264</v>
      </c>
      <c r="P482" s="28">
        <v>0</v>
      </c>
      <c r="Q482" s="28">
        <v>100</v>
      </c>
      <c r="R482" s="89"/>
    </row>
    <row r="483" spans="1:18" s="80" customFormat="1" ht="30" customHeight="1" x14ac:dyDescent="0.3">
      <c r="A483" s="21">
        <f t="shared" si="10"/>
        <v>478</v>
      </c>
      <c r="B483" s="22" t="s">
        <v>7561</v>
      </c>
      <c r="C483" s="22" t="s">
        <v>7072</v>
      </c>
      <c r="D483" s="22" t="s">
        <v>7562</v>
      </c>
      <c r="E483" s="22" t="s">
        <v>7563</v>
      </c>
      <c r="F483" s="22" t="s">
        <v>28</v>
      </c>
      <c r="G483" s="22" t="s">
        <v>7043</v>
      </c>
      <c r="H483" s="22" t="s">
        <v>7564</v>
      </c>
      <c r="I483" s="22" t="s">
        <v>7565</v>
      </c>
      <c r="J483" s="22" t="s">
        <v>7228</v>
      </c>
      <c r="K483" s="22" t="s">
        <v>1217</v>
      </c>
      <c r="L483" s="37">
        <v>46034</v>
      </c>
      <c r="M483" s="37">
        <v>46081</v>
      </c>
      <c r="N483" s="53">
        <v>147</v>
      </c>
      <c r="O483" s="53">
        <v>147</v>
      </c>
      <c r="P483" s="28">
        <v>0</v>
      </c>
      <c r="Q483" s="28">
        <v>100</v>
      </c>
      <c r="R483" s="89"/>
    </row>
    <row r="484" spans="1:18" s="80" customFormat="1" ht="30" customHeight="1" x14ac:dyDescent="0.3">
      <c r="A484" s="21">
        <f t="shared" si="10"/>
        <v>479</v>
      </c>
      <c r="B484" s="22" t="s">
        <v>7561</v>
      </c>
      <c r="C484" s="22" t="s">
        <v>7072</v>
      </c>
      <c r="D484" s="22" t="s">
        <v>7566</v>
      </c>
      <c r="E484" s="22" t="s">
        <v>7567</v>
      </c>
      <c r="F484" s="22" t="s">
        <v>28</v>
      </c>
      <c r="G484" s="22" t="s">
        <v>7075</v>
      </c>
      <c r="H484" s="22" t="s">
        <v>7568</v>
      </c>
      <c r="I484" s="22" t="s">
        <v>7569</v>
      </c>
      <c r="J484" s="22" t="s">
        <v>7570</v>
      </c>
      <c r="K484" s="22" t="s">
        <v>1217</v>
      </c>
      <c r="L484" s="37">
        <v>46048</v>
      </c>
      <c r="M484" s="37">
        <v>46081</v>
      </c>
      <c r="N484" s="53">
        <v>480</v>
      </c>
      <c r="O484" s="53">
        <v>480</v>
      </c>
      <c r="P484" s="28">
        <v>0</v>
      </c>
      <c r="Q484" s="28">
        <v>100</v>
      </c>
      <c r="R484" s="89"/>
    </row>
    <row r="485" spans="1:18" s="80" customFormat="1" ht="30" customHeight="1" x14ac:dyDescent="0.3">
      <c r="A485" s="21">
        <f t="shared" si="10"/>
        <v>480</v>
      </c>
      <c r="B485" s="22" t="s">
        <v>7571</v>
      </c>
      <c r="C485" s="22" t="s">
        <v>7072</v>
      </c>
      <c r="D485" s="22" t="s">
        <v>7572</v>
      </c>
      <c r="E485" s="22" t="s">
        <v>7573</v>
      </c>
      <c r="F485" s="22" t="s">
        <v>28</v>
      </c>
      <c r="G485" s="22" t="s">
        <v>7075</v>
      </c>
      <c r="H485" s="22" t="s">
        <v>7574</v>
      </c>
      <c r="I485" s="22" t="s">
        <v>7575</v>
      </c>
      <c r="J485" s="22" t="s">
        <v>7576</v>
      </c>
      <c r="K485" s="22" t="s">
        <v>1217</v>
      </c>
      <c r="L485" s="37" t="s">
        <v>1217</v>
      </c>
      <c r="M485" s="37" t="s">
        <v>264</v>
      </c>
      <c r="N485" s="53">
        <v>350</v>
      </c>
      <c r="O485" s="53">
        <v>350</v>
      </c>
      <c r="P485" s="28">
        <v>0</v>
      </c>
      <c r="Q485" s="28">
        <v>100</v>
      </c>
      <c r="R485" s="89"/>
    </row>
    <row r="486" spans="1:18" s="80" customFormat="1" ht="30" customHeight="1" x14ac:dyDescent="0.3">
      <c r="A486" s="21">
        <f t="shared" si="10"/>
        <v>481</v>
      </c>
      <c r="B486" s="87" t="s">
        <v>7577</v>
      </c>
      <c r="C486" s="87" t="s">
        <v>7040</v>
      </c>
      <c r="D486" s="87" t="s">
        <v>7578</v>
      </c>
      <c r="E486" s="87" t="s">
        <v>7579</v>
      </c>
      <c r="F486" s="87" t="s">
        <v>28</v>
      </c>
      <c r="G486" s="22" t="s">
        <v>7043</v>
      </c>
      <c r="H486" s="87" t="s">
        <v>7580</v>
      </c>
      <c r="I486" s="87" t="s">
        <v>1125</v>
      </c>
      <c r="J486" s="87" t="s">
        <v>7581</v>
      </c>
      <c r="K486" s="87" t="s">
        <v>73</v>
      </c>
      <c r="L486" s="95" t="s">
        <v>326</v>
      </c>
      <c r="M486" s="95" t="s">
        <v>353</v>
      </c>
      <c r="N486" s="139">
        <v>1641</v>
      </c>
      <c r="O486" s="139">
        <v>1641</v>
      </c>
      <c r="P486" s="96">
        <v>0</v>
      </c>
      <c r="Q486" s="96">
        <v>100</v>
      </c>
      <c r="R486" s="89"/>
    </row>
    <row r="487" spans="1:18" s="80" customFormat="1" ht="30" customHeight="1" x14ac:dyDescent="0.3">
      <c r="A487" s="21">
        <f t="shared" si="10"/>
        <v>482</v>
      </c>
      <c r="B487" s="87" t="s">
        <v>7577</v>
      </c>
      <c r="C487" s="87" t="s">
        <v>7040</v>
      </c>
      <c r="D487" s="87" t="s">
        <v>7578</v>
      </c>
      <c r="E487" s="87" t="s">
        <v>7579</v>
      </c>
      <c r="F487" s="87" t="s">
        <v>28</v>
      </c>
      <c r="G487" s="22" t="s">
        <v>7075</v>
      </c>
      <c r="H487" s="87" t="s">
        <v>7582</v>
      </c>
      <c r="I487" s="87" t="s">
        <v>1125</v>
      </c>
      <c r="J487" s="87" t="s">
        <v>7085</v>
      </c>
      <c r="K487" s="87" t="s">
        <v>277</v>
      </c>
      <c r="L487" s="95" t="s">
        <v>277</v>
      </c>
      <c r="M487" s="95" t="s">
        <v>326</v>
      </c>
      <c r="N487" s="139">
        <v>610</v>
      </c>
      <c r="O487" s="139">
        <v>610</v>
      </c>
      <c r="P487" s="96">
        <v>0</v>
      </c>
      <c r="Q487" s="96">
        <v>100</v>
      </c>
      <c r="R487" s="89"/>
    </row>
    <row r="488" spans="1:18" s="80" customFormat="1" ht="30" customHeight="1" x14ac:dyDescent="0.3">
      <c r="A488" s="21">
        <f t="shared" si="10"/>
        <v>483</v>
      </c>
      <c r="B488" s="87" t="s">
        <v>7577</v>
      </c>
      <c r="C488" s="87" t="s">
        <v>7040</v>
      </c>
      <c r="D488" s="87" t="s">
        <v>7578</v>
      </c>
      <c r="E488" s="87" t="s">
        <v>7579</v>
      </c>
      <c r="F488" s="87" t="s">
        <v>28</v>
      </c>
      <c r="G488" s="87" t="s">
        <v>7060</v>
      </c>
      <c r="H488" s="87" t="s">
        <v>7583</v>
      </c>
      <c r="I488" s="87" t="s">
        <v>1125</v>
      </c>
      <c r="J488" s="87" t="s">
        <v>3621</v>
      </c>
      <c r="K488" s="87" t="s">
        <v>73</v>
      </c>
      <c r="L488" s="95" t="s">
        <v>326</v>
      </c>
      <c r="M488" s="95" t="s">
        <v>215</v>
      </c>
      <c r="N488" s="139">
        <v>400</v>
      </c>
      <c r="O488" s="139">
        <v>400</v>
      </c>
      <c r="P488" s="96">
        <v>0</v>
      </c>
      <c r="Q488" s="96">
        <v>100</v>
      </c>
      <c r="R488" s="89"/>
    </row>
    <row r="489" spans="1:18" s="80" customFormat="1" ht="30" customHeight="1" x14ac:dyDescent="0.3">
      <c r="A489" s="21">
        <f t="shared" si="10"/>
        <v>484</v>
      </c>
      <c r="B489" s="87" t="s">
        <v>7577</v>
      </c>
      <c r="C489" s="87" t="s">
        <v>7040</v>
      </c>
      <c r="D489" s="87" t="s">
        <v>7578</v>
      </c>
      <c r="E489" s="87" t="s">
        <v>7579</v>
      </c>
      <c r="F489" s="87" t="s">
        <v>28</v>
      </c>
      <c r="G489" s="87" t="s">
        <v>7060</v>
      </c>
      <c r="H489" s="87" t="s">
        <v>7584</v>
      </c>
      <c r="I489" s="87" t="s">
        <v>1125</v>
      </c>
      <c r="J489" s="87" t="s">
        <v>3621</v>
      </c>
      <c r="K489" s="87" t="s">
        <v>73</v>
      </c>
      <c r="L489" s="95" t="s">
        <v>326</v>
      </c>
      <c r="M489" s="95" t="s">
        <v>215</v>
      </c>
      <c r="N489" s="139">
        <v>245</v>
      </c>
      <c r="O489" s="139">
        <v>245</v>
      </c>
      <c r="P489" s="96">
        <v>0</v>
      </c>
      <c r="Q489" s="96">
        <v>100</v>
      </c>
      <c r="R489" s="89"/>
    </row>
    <row r="490" spans="1:18" s="80" customFormat="1" ht="30" customHeight="1" x14ac:dyDescent="0.3">
      <c r="A490" s="21">
        <f t="shared" si="10"/>
        <v>485</v>
      </c>
      <c r="B490" s="87" t="s">
        <v>7577</v>
      </c>
      <c r="C490" s="87" t="s">
        <v>7040</v>
      </c>
      <c r="D490" s="87" t="s">
        <v>7578</v>
      </c>
      <c r="E490" s="87" t="s">
        <v>7579</v>
      </c>
      <c r="F490" s="87" t="s">
        <v>28</v>
      </c>
      <c r="G490" s="87" t="s">
        <v>7060</v>
      </c>
      <c r="H490" s="87" t="s">
        <v>7585</v>
      </c>
      <c r="I490" s="87" t="s">
        <v>1125</v>
      </c>
      <c r="J490" s="87" t="s">
        <v>7586</v>
      </c>
      <c r="K490" s="87" t="s">
        <v>73</v>
      </c>
      <c r="L490" s="95" t="s">
        <v>326</v>
      </c>
      <c r="M490" s="95" t="s">
        <v>215</v>
      </c>
      <c r="N490" s="139">
        <v>657</v>
      </c>
      <c r="O490" s="139">
        <v>657</v>
      </c>
      <c r="P490" s="96">
        <v>0</v>
      </c>
      <c r="Q490" s="96">
        <v>100</v>
      </c>
      <c r="R490" s="89"/>
    </row>
    <row r="491" spans="1:18" s="80" customFormat="1" ht="30" customHeight="1" x14ac:dyDescent="0.3">
      <c r="A491" s="21">
        <f t="shared" si="10"/>
        <v>486</v>
      </c>
      <c r="B491" s="87" t="s">
        <v>7577</v>
      </c>
      <c r="C491" s="87" t="s">
        <v>7040</v>
      </c>
      <c r="D491" s="87" t="s">
        <v>7578</v>
      </c>
      <c r="E491" s="87" t="s">
        <v>7579</v>
      </c>
      <c r="F491" s="87" t="s">
        <v>28</v>
      </c>
      <c r="G491" s="87" t="s">
        <v>7060</v>
      </c>
      <c r="H491" s="87" t="s">
        <v>7587</v>
      </c>
      <c r="I491" s="87" t="s">
        <v>1125</v>
      </c>
      <c r="J491" s="87" t="s">
        <v>7085</v>
      </c>
      <c r="K491" s="87" t="s">
        <v>73</v>
      </c>
      <c r="L491" s="95" t="s">
        <v>326</v>
      </c>
      <c r="M491" s="95" t="s">
        <v>215</v>
      </c>
      <c r="N491" s="139">
        <v>377</v>
      </c>
      <c r="O491" s="139">
        <v>377</v>
      </c>
      <c r="P491" s="96">
        <v>0</v>
      </c>
      <c r="Q491" s="96">
        <v>100</v>
      </c>
      <c r="R491" s="89"/>
    </row>
    <row r="492" spans="1:18" s="80" customFormat="1" ht="30" customHeight="1" x14ac:dyDescent="0.3">
      <c r="A492" s="21">
        <f t="shared" si="10"/>
        <v>487</v>
      </c>
      <c r="B492" s="87" t="s">
        <v>7588</v>
      </c>
      <c r="C492" s="87" t="s">
        <v>7072</v>
      </c>
      <c r="D492" s="87" t="s">
        <v>7589</v>
      </c>
      <c r="E492" s="87" t="s">
        <v>7590</v>
      </c>
      <c r="F492" s="87" t="s">
        <v>28</v>
      </c>
      <c r="G492" s="87" t="s">
        <v>7075</v>
      </c>
      <c r="H492" s="87" t="s">
        <v>7591</v>
      </c>
      <c r="I492" s="87" t="s">
        <v>1125</v>
      </c>
      <c r="J492" s="87" t="s">
        <v>7592</v>
      </c>
      <c r="K492" s="87" t="s">
        <v>73</v>
      </c>
      <c r="L492" s="95" t="s">
        <v>326</v>
      </c>
      <c r="M492" s="95" t="s">
        <v>353</v>
      </c>
      <c r="N492" s="139">
        <v>282</v>
      </c>
      <c r="O492" s="139">
        <v>282</v>
      </c>
      <c r="P492" s="96">
        <v>0</v>
      </c>
      <c r="Q492" s="96">
        <v>100</v>
      </c>
      <c r="R492" s="89"/>
    </row>
    <row r="493" spans="1:18" s="80" customFormat="1" ht="30" customHeight="1" x14ac:dyDescent="0.3">
      <c r="A493" s="21">
        <f t="shared" si="10"/>
        <v>488</v>
      </c>
      <c r="B493" s="87" t="s">
        <v>7593</v>
      </c>
      <c r="C493" s="87" t="s">
        <v>7072</v>
      </c>
      <c r="D493" s="87" t="s">
        <v>7594</v>
      </c>
      <c r="E493" s="87" t="s">
        <v>7595</v>
      </c>
      <c r="F493" s="87" t="s">
        <v>28</v>
      </c>
      <c r="G493" s="87" t="s">
        <v>7060</v>
      </c>
      <c r="H493" s="87" t="s">
        <v>7596</v>
      </c>
      <c r="I493" s="87" t="s">
        <v>1125</v>
      </c>
      <c r="J493" s="87" t="s">
        <v>7597</v>
      </c>
      <c r="K493" s="87" t="s">
        <v>602</v>
      </c>
      <c r="L493" s="95" t="s">
        <v>7598</v>
      </c>
      <c r="M493" s="95" t="s">
        <v>7599</v>
      </c>
      <c r="N493" s="139">
        <v>494</v>
      </c>
      <c r="O493" s="139">
        <v>494</v>
      </c>
      <c r="P493" s="96">
        <v>0</v>
      </c>
      <c r="Q493" s="96">
        <v>100</v>
      </c>
      <c r="R493" s="89"/>
    </row>
    <row r="494" spans="1:18" s="80" customFormat="1" ht="30" customHeight="1" x14ac:dyDescent="0.3">
      <c r="A494" s="21">
        <f t="shared" si="10"/>
        <v>489</v>
      </c>
      <c r="B494" s="87" t="s">
        <v>7600</v>
      </c>
      <c r="C494" s="87" t="s">
        <v>7072</v>
      </c>
      <c r="D494" s="87" t="s">
        <v>7601</v>
      </c>
      <c r="E494" s="87" t="s">
        <v>7602</v>
      </c>
      <c r="F494" s="87" t="s">
        <v>28</v>
      </c>
      <c r="G494" s="87" t="s">
        <v>7060</v>
      </c>
      <c r="H494" s="87" t="s">
        <v>3619</v>
      </c>
      <c r="I494" s="87" t="s">
        <v>1125</v>
      </c>
      <c r="J494" s="87" t="s">
        <v>3621</v>
      </c>
      <c r="K494" s="87" t="s">
        <v>353</v>
      </c>
      <c r="L494" s="95" t="s">
        <v>353</v>
      </c>
      <c r="M494" s="95" t="s">
        <v>7599</v>
      </c>
      <c r="N494" s="139">
        <v>400</v>
      </c>
      <c r="O494" s="139">
        <v>400</v>
      </c>
      <c r="P494" s="96">
        <v>0</v>
      </c>
      <c r="Q494" s="96">
        <v>100</v>
      </c>
      <c r="R494" s="89"/>
    </row>
    <row r="495" spans="1:18" s="80" customFormat="1" ht="30" customHeight="1" x14ac:dyDescent="0.3">
      <c r="A495" s="21">
        <f t="shared" si="10"/>
        <v>490</v>
      </c>
      <c r="B495" s="81" t="s">
        <v>7603</v>
      </c>
      <c r="C495" s="81" t="s">
        <v>7040</v>
      </c>
      <c r="D495" s="81" t="s">
        <v>7604</v>
      </c>
      <c r="E495" s="81" t="s">
        <v>7605</v>
      </c>
      <c r="F495" s="81" t="s">
        <v>312</v>
      </c>
      <c r="G495" s="81" t="s">
        <v>7098</v>
      </c>
      <c r="H495" s="81" t="s">
        <v>7606</v>
      </c>
      <c r="I495" s="81" t="s">
        <v>7607</v>
      </c>
      <c r="J495" s="83" t="s">
        <v>7608</v>
      </c>
      <c r="K495" s="83" t="s">
        <v>1217</v>
      </c>
      <c r="L495" s="84">
        <v>46082</v>
      </c>
      <c r="M495" s="84">
        <v>46326</v>
      </c>
      <c r="N495" s="138">
        <v>735</v>
      </c>
      <c r="O495" s="138">
        <v>735</v>
      </c>
      <c r="P495" s="85">
        <v>0</v>
      </c>
      <c r="Q495" s="85">
        <v>100</v>
      </c>
      <c r="R495" s="81"/>
    </row>
    <row r="496" spans="1:18" s="80" customFormat="1" ht="30" customHeight="1" x14ac:dyDescent="0.3">
      <c r="A496" s="21">
        <f t="shared" si="10"/>
        <v>491</v>
      </c>
      <c r="B496" s="81" t="s">
        <v>7609</v>
      </c>
      <c r="C496" s="81" t="s">
        <v>7040</v>
      </c>
      <c r="D496" s="81" t="s">
        <v>7610</v>
      </c>
      <c r="E496" s="81" t="s">
        <v>7611</v>
      </c>
      <c r="F496" s="81" t="s">
        <v>312</v>
      </c>
      <c r="G496" s="87" t="s">
        <v>7060</v>
      </c>
      <c r="H496" s="81" t="s">
        <v>7612</v>
      </c>
      <c r="I496" s="81" t="s">
        <v>7613</v>
      </c>
      <c r="J496" s="83" t="s">
        <v>7614</v>
      </c>
      <c r="K496" s="83" t="s">
        <v>277</v>
      </c>
      <c r="L496" s="84">
        <v>46127</v>
      </c>
      <c r="M496" s="84">
        <v>46310</v>
      </c>
      <c r="N496" s="138">
        <v>1112</v>
      </c>
      <c r="O496" s="138">
        <v>1112</v>
      </c>
      <c r="P496" s="85">
        <v>0</v>
      </c>
      <c r="Q496" s="85">
        <v>100</v>
      </c>
      <c r="R496" s="81"/>
    </row>
    <row r="497" spans="1:18" s="80" customFormat="1" ht="30" customHeight="1" x14ac:dyDescent="0.3">
      <c r="A497" s="21">
        <f t="shared" si="10"/>
        <v>492</v>
      </c>
      <c r="B497" s="81" t="s">
        <v>7615</v>
      </c>
      <c r="C497" s="81" t="s">
        <v>7072</v>
      </c>
      <c r="D497" s="81" t="s">
        <v>7616</v>
      </c>
      <c r="E497" s="81" t="s">
        <v>7617</v>
      </c>
      <c r="F497" s="81" t="s">
        <v>312</v>
      </c>
      <c r="G497" s="81" t="s">
        <v>7225</v>
      </c>
      <c r="H497" s="81" t="s">
        <v>7618</v>
      </c>
      <c r="I497" s="81" t="s">
        <v>7619</v>
      </c>
      <c r="J497" s="83" t="s">
        <v>7536</v>
      </c>
      <c r="K497" s="83" t="s">
        <v>1637</v>
      </c>
      <c r="L497" s="84">
        <v>46032</v>
      </c>
      <c r="M497" s="84">
        <v>46081</v>
      </c>
      <c r="N497" s="138">
        <v>106</v>
      </c>
      <c r="O497" s="138">
        <v>106</v>
      </c>
      <c r="P497" s="85">
        <v>0</v>
      </c>
      <c r="Q497" s="85">
        <v>100</v>
      </c>
      <c r="R497" s="81"/>
    </row>
    <row r="498" spans="1:18" s="80" customFormat="1" ht="30" customHeight="1" x14ac:dyDescent="0.3">
      <c r="A498" s="21">
        <f t="shared" si="10"/>
        <v>493</v>
      </c>
      <c r="B498" s="77" t="s">
        <v>7620</v>
      </c>
      <c r="C498" s="77" t="s">
        <v>7040</v>
      </c>
      <c r="D498" s="77" t="s">
        <v>7621</v>
      </c>
      <c r="E498" s="77" t="s">
        <v>7622</v>
      </c>
      <c r="F498" s="77" t="s">
        <v>28</v>
      </c>
      <c r="G498" s="87" t="s">
        <v>7060</v>
      </c>
      <c r="H498" s="77" t="s">
        <v>7623</v>
      </c>
      <c r="I498" s="77" t="s">
        <v>7624</v>
      </c>
      <c r="J498" s="77" t="s">
        <v>7625</v>
      </c>
      <c r="K498" s="132" t="s">
        <v>344</v>
      </c>
      <c r="L498" s="90">
        <v>46143</v>
      </c>
      <c r="M498" s="90">
        <v>46661</v>
      </c>
      <c r="N498" s="137">
        <v>15400</v>
      </c>
      <c r="O498" s="137">
        <v>15400</v>
      </c>
      <c r="P498" s="79">
        <v>0</v>
      </c>
      <c r="Q498" s="79">
        <v>50</v>
      </c>
      <c r="R498" s="89"/>
    </row>
    <row r="499" spans="1:18" s="80" customFormat="1" ht="30" customHeight="1" x14ac:dyDescent="0.3">
      <c r="A499" s="21">
        <f t="shared" si="10"/>
        <v>494</v>
      </c>
      <c r="B499" s="77" t="s">
        <v>7620</v>
      </c>
      <c r="C499" s="77" t="s">
        <v>7040</v>
      </c>
      <c r="D499" s="77" t="s">
        <v>7626</v>
      </c>
      <c r="E499" s="77" t="s">
        <v>7627</v>
      </c>
      <c r="F499" s="77" t="s">
        <v>28</v>
      </c>
      <c r="G499" s="87" t="s">
        <v>7060</v>
      </c>
      <c r="H499" s="77" t="s">
        <v>7628</v>
      </c>
      <c r="I499" s="77" t="s">
        <v>7629</v>
      </c>
      <c r="J499" s="77" t="s">
        <v>7630</v>
      </c>
      <c r="K499" s="77" t="s">
        <v>1479</v>
      </c>
      <c r="L499" s="90">
        <v>46384</v>
      </c>
      <c r="M499" s="90">
        <v>46444</v>
      </c>
      <c r="N499" s="137">
        <v>254</v>
      </c>
      <c r="O499" s="137">
        <v>254</v>
      </c>
      <c r="P499" s="79">
        <v>0</v>
      </c>
      <c r="Q499" s="79">
        <v>20</v>
      </c>
      <c r="R499" s="89"/>
    </row>
    <row r="500" spans="1:18" s="80" customFormat="1" ht="30" customHeight="1" x14ac:dyDescent="0.3">
      <c r="A500" s="21">
        <f t="shared" si="10"/>
        <v>495</v>
      </c>
      <c r="B500" s="81" t="s">
        <v>7631</v>
      </c>
      <c r="C500" s="81" t="s">
        <v>7632</v>
      </c>
      <c r="D500" s="81" t="s">
        <v>7633</v>
      </c>
      <c r="E500" s="81" t="s">
        <v>7634</v>
      </c>
      <c r="F500" s="81" t="s">
        <v>312</v>
      </c>
      <c r="G500" s="87" t="s">
        <v>7635</v>
      </c>
      <c r="H500" s="81" t="s">
        <v>7636</v>
      </c>
      <c r="I500" s="81" t="s">
        <v>7637</v>
      </c>
      <c r="J500" s="83" t="s">
        <v>7638</v>
      </c>
      <c r="K500" s="83" t="s">
        <v>264</v>
      </c>
      <c r="L500" s="84">
        <v>46143</v>
      </c>
      <c r="M500" s="84">
        <v>46376</v>
      </c>
      <c r="N500" s="138">
        <v>1830</v>
      </c>
      <c r="O500" s="138">
        <v>1830</v>
      </c>
      <c r="P500" s="85">
        <v>0</v>
      </c>
      <c r="Q500" s="85">
        <v>100</v>
      </c>
      <c r="R500" s="81"/>
    </row>
    <row r="501" spans="1:18" s="80" customFormat="1" ht="30" customHeight="1" x14ac:dyDescent="0.3">
      <c r="A501" s="21">
        <f t="shared" si="10"/>
        <v>496</v>
      </c>
      <c r="B501" s="81" t="s">
        <v>7639</v>
      </c>
      <c r="C501" s="81" t="s">
        <v>7072</v>
      </c>
      <c r="D501" s="81" t="s">
        <v>7640</v>
      </c>
      <c r="E501" s="81" t="s">
        <v>7641</v>
      </c>
      <c r="F501" s="81" t="s">
        <v>312</v>
      </c>
      <c r="G501" s="87" t="s">
        <v>7060</v>
      </c>
      <c r="H501" s="81" t="s">
        <v>7642</v>
      </c>
      <c r="I501" s="81" t="s">
        <v>7643</v>
      </c>
      <c r="J501" s="83" t="s">
        <v>7644</v>
      </c>
      <c r="K501" s="83" t="s">
        <v>277</v>
      </c>
      <c r="L501" s="84">
        <v>46143</v>
      </c>
      <c r="M501" s="84">
        <v>46264</v>
      </c>
      <c r="N501" s="138">
        <v>259</v>
      </c>
      <c r="O501" s="138">
        <v>259</v>
      </c>
      <c r="P501" s="85">
        <v>0</v>
      </c>
      <c r="Q501" s="85">
        <v>100</v>
      </c>
      <c r="R501" s="81"/>
    </row>
    <row r="502" spans="1:18" s="80" customFormat="1" ht="30" customHeight="1" x14ac:dyDescent="0.3">
      <c r="A502" s="21">
        <f t="shared" si="10"/>
        <v>497</v>
      </c>
      <c r="B502" s="81" t="s">
        <v>7631</v>
      </c>
      <c r="C502" s="77" t="s">
        <v>7040</v>
      </c>
      <c r="D502" s="77" t="s">
        <v>7645</v>
      </c>
      <c r="E502" s="77" t="s">
        <v>7646</v>
      </c>
      <c r="F502" s="77" t="s">
        <v>312</v>
      </c>
      <c r="G502" s="87" t="s">
        <v>7060</v>
      </c>
      <c r="H502" s="77" t="s">
        <v>7647</v>
      </c>
      <c r="I502" s="81" t="s">
        <v>7648</v>
      </c>
      <c r="J502" s="86" t="s">
        <v>7066</v>
      </c>
      <c r="K502" s="86" t="s">
        <v>352</v>
      </c>
      <c r="L502" s="78">
        <v>46204</v>
      </c>
      <c r="M502" s="78">
        <v>46265</v>
      </c>
      <c r="N502" s="137">
        <v>276</v>
      </c>
      <c r="O502" s="137">
        <v>276</v>
      </c>
      <c r="P502" s="79">
        <v>0</v>
      </c>
      <c r="Q502" s="79">
        <v>100</v>
      </c>
      <c r="R502" s="77"/>
    </row>
    <row r="503" spans="1:18" s="80" customFormat="1" ht="30" customHeight="1" x14ac:dyDescent="0.3">
      <c r="A503" s="21">
        <f t="shared" si="10"/>
        <v>498</v>
      </c>
      <c r="B503" s="81" t="s">
        <v>7649</v>
      </c>
      <c r="C503" s="81" t="s">
        <v>7072</v>
      </c>
      <c r="D503" s="81" t="s">
        <v>7650</v>
      </c>
      <c r="E503" s="81" t="s">
        <v>7651</v>
      </c>
      <c r="F503" s="81" t="s">
        <v>312</v>
      </c>
      <c r="G503" s="81" t="s">
        <v>7075</v>
      </c>
      <c r="H503" s="81" t="s">
        <v>7652</v>
      </c>
      <c r="I503" s="81" t="s">
        <v>7653</v>
      </c>
      <c r="J503" s="83" t="s">
        <v>7654</v>
      </c>
      <c r="K503" s="83" t="s">
        <v>73</v>
      </c>
      <c r="L503" s="84">
        <v>46232</v>
      </c>
      <c r="M503" s="84">
        <v>46262</v>
      </c>
      <c r="N503" s="138">
        <v>109</v>
      </c>
      <c r="O503" s="138">
        <v>109</v>
      </c>
      <c r="P503" s="85">
        <v>0</v>
      </c>
      <c r="Q503" s="85">
        <v>100</v>
      </c>
      <c r="R503" s="81"/>
    </row>
    <row r="504" spans="1:18" s="80" customFormat="1" ht="30" customHeight="1" x14ac:dyDescent="0.3">
      <c r="A504" s="21">
        <f t="shared" si="10"/>
        <v>499</v>
      </c>
      <c r="B504" s="81" t="s">
        <v>7655</v>
      </c>
      <c r="C504" s="81" t="s">
        <v>7656</v>
      </c>
      <c r="D504" s="81" t="s">
        <v>7657</v>
      </c>
      <c r="E504" s="81" t="s">
        <v>7658</v>
      </c>
      <c r="F504" s="81" t="s">
        <v>312</v>
      </c>
      <c r="G504" s="81" t="s">
        <v>7075</v>
      </c>
      <c r="H504" s="81" t="s">
        <v>7659</v>
      </c>
      <c r="I504" s="81" t="s">
        <v>7660</v>
      </c>
      <c r="J504" s="83" t="s">
        <v>7085</v>
      </c>
      <c r="K504" s="83" t="s">
        <v>3897</v>
      </c>
      <c r="L504" s="84" t="s">
        <v>3897</v>
      </c>
      <c r="M504" s="84" t="s">
        <v>1642</v>
      </c>
      <c r="N504" s="138">
        <v>231</v>
      </c>
      <c r="O504" s="138">
        <v>231</v>
      </c>
      <c r="P504" s="85">
        <v>0</v>
      </c>
      <c r="Q504" s="85">
        <v>100</v>
      </c>
      <c r="R504" s="81"/>
    </row>
    <row r="505" spans="1:18" s="27" customFormat="1" ht="30" customHeight="1" x14ac:dyDescent="0.3">
      <c r="A505" s="21">
        <f t="shared" si="10"/>
        <v>500</v>
      </c>
      <c r="B505" s="21" t="s">
        <v>6996</v>
      </c>
      <c r="C505" s="21" t="s">
        <v>6997</v>
      </c>
      <c r="D505" s="21" t="s">
        <v>6998</v>
      </c>
      <c r="E505" s="21" t="s">
        <v>6999</v>
      </c>
      <c r="F505" s="21" t="s">
        <v>28</v>
      </c>
      <c r="G505" s="21" t="s">
        <v>3364</v>
      </c>
      <c r="H505" s="21" t="s">
        <v>7000</v>
      </c>
      <c r="I505" s="21" t="s">
        <v>7001</v>
      </c>
      <c r="J505" s="25" t="s">
        <v>7002</v>
      </c>
      <c r="K505" s="25" t="s">
        <v>344</v>
      </c>
      <c r="L505" s="74" t="s">
        <v>264</v>
      </c>
      <c r="M505" s="21" t="s">
        <v>7003</v>
      </c>
      <c r="N505" s="51">
        <v>34132</v>
      </c>
      <c r="O505" s="51">
        <v>4000</v>
      </c>
      <c r="P505" s="26"/>
      <c r="Q505" s="26">
        <v>10</v>
      </c>
      <c r="R505" s="21"/>
    </row>
    <row r="506" spans="1:18" s="27" customFormat="1" ht="30" customHeight="1" x14ac:dyDescent="0.3">
      <c r="A506" s="21">
        <f t="shared" si="10"/>
        <v>501</v>
      </c>
      <c r="B506" s="21" t="s">
        <v>6996</v>
      </c>
      <c r="C506" s="22" t="s">
        <v>6997</v>
      </c>
      <c r="D506" s="22" t="s">
        <v>7004</v>
      </c>
      <c r="E506" s="22" t="s">
        <v>7005</v>
      </c>
      <c r="F506" s="22" t="s">
        <v>28</v>
      </c>
      <c r="G506" s="22" t="s">
        <v>211</v>
      </c>
      <c r="H506" s="22" t="s">
        <v>7006</v>
      </c>
      <c r="I506" s="22" t="s">
        <v>7028</v>
      </c>
      <c r="J506" s="35" t="s">
        <v>7007</v>
      </c>
      <c r="K506" s="22" t="s">
        <v>344</v>
      </c>
      <c r="L506" s="22" t="s">
        <v>264</v>
      </c>
      <c r="M506" s="22" t="s">
        <v>4849</v>
      </c>
      <c r="N506" s="53">
        <v>42346</v>
      </c>
      <c r="O506" s="53">
        <v>3200</v>
      </c>
      <c r="P506" s="28"/>
      <c r="Q506" s="28">
        <v>8</v>
      </c>
      <c r="R506" s="22"/>
    </row>
    <row r="507" spans="1:18" s="27" customFormat="1" ht="30" customHeight="1" x14ac:dyDescent="0.3">
      <c r="A507" s="21">
        <f t="shared" si="10"/>
        <v>502</v>
      </c>
      <c r="B507" s="21" t="s">
        <v>6996</v>
      </c>
      <c r="C507" s="22" t="s">
        <v>6997</v>
      </c>
      <c r="D507" s="22" t="s">
        <v>7004</v>
      </c>
      <c r="E507" s="22" t="s">
        <v>7005</v>
      </c>
      <c r="F507" s="22" t="s">
        <v>28</v>
      </c>
      <c r="G507" s="22" t="s">
        <v>3364</v>
      </c>
      <c r="H507" s="22" t="s">
        <v>7008</v>
      </c>
      <c r="I507" s="21" t="s">
        <v>7009</v>
      </c>
      <c r="J507" s="31" t="s">
        <v>7010</v>
      </c>
      <c r="K507" s="31" t="s">
        <v>90</v>
      </c>
      <c r="L507" s="22"/>
      <c r="M507" s="22"/>
      <c r="N507" s="53"/>
      <c r="O507" s="53"/>
      <c r="P507" s="28"/>
      <c r="Q507" s="28"/>
      <c r="R507" s="22"/>
    </row>
    <row r="508" spans="1:18" s="27" customFormat="1" ht="30" customHeight="1" x14ac:dyDescent="0.3">
      <c r="A508" s="21">
        <f t="shared" si="10"/>
        <v>503</v>
      </c>
      <c r="B508" s="21" t="s">
        <v>6996</v>
      </c>
      <c r="C508" s="22" t="s">
        <v>7011</v>
      </c>
      <c r="D508" s="22" t="s">
        <v>7012</v>
      </c>
      <c r="E508" s="22" t="s">
        <v>7013</v>
      </c>
      <c r="F508" s="22" t="s">
        <v>28</v>
      </c>
      <c r="G508" s="22" t="s">
        <v>981</v>
      </c>
      <c r="H508" s="22" t="s">
        <v>7014</v>
      </c>
      <c r="I508" s="22" t="s">
        <v>826</v>
      </c>
      <c r="J508" s="22" t="s">
        <v>7015</v>
      </c>
      <c r="K508" s="22" t="s">
        <v>7016</v>
      </c>
      <c r="L508" s="22" t="s">
        <v>5466</v>
      </c>
      <c r="M508" s="22" t="s">
        <v>1721</v>
      </c>
      <c r="N508" s="53">
        <v>1017</v>
      </c>
      <c r="O508" s="53">
        <v>1017</v>
      </c>
      <c r="P508" s="75"/>
      <c r="Q508" s="75">
        <v>100</v>
      </c>
      <c r="R508" s="41"/>
    </row>
    <row r="509" spans="1:18" s="27" customFormat="1" ht="30" customHeight="1" x14ac:dyDescent="0.3">
      <c r="A509" s="21">
        <f t="shared" si="10"/>
        <v>504</v>
      </c>
      <c r="B509" s="21" t="s">
        <v>6996</v>
      </c>
      <c r="C509" s="22" t="s">
        <v>7011</v>
      </c>
      <c r="D509" s="22" t="s">
        <v>7012</v>
      </c>
      <c r="E509" s="22" t="s">
        <v>7013</v>
      </c>
      <c r="F509" s="22" t="s">
        <v>28</v>
      </c>
      <c r="G509" s="22" t="s">
        <v>1888</v>
      </c>
      <c r="H509" s="22" t="s">
        <v>7017</v>
      </c>
      <c r="I509" s="22" t="s">
        <v>826</v>
      </c>
      <c r="J509" s="22" t="s">
        <v>7015</v>
      </c>
      <c r="K509" s="22" t="s">
        <v>7016</v>
      </c>
      <c r="L509" s="22" t="s">
        <v>5466</v>
      </c>
      <c r="M509" s="22" t="s">
        <v>1721</v>
      </c>
      <c r="N509" s="53">
        <v>968</v>
      </c>
      <c r="O509" s="53">
        <v>668</v>
      </c>
      <c r="P509" s="75"/>
      <c r="Q509" s="75">
        <v>100</v>
      </c>
      <c r="R509" s="41"/>
    </row>
    <row r="510" spans="1:18" s="27" customFormat="1" ht="30" customHeight="1" x14ac:dyDescent="0.3">
      <c r="A510" s="21">
        <f t="shared" si="10"/>
        <v>505</v>
      </c>
      <c r="B510" s="41" t="s">
        <v>7018</v>
      </c>
      <c r="C510" s="41" t="s">
        <v>7019</v>
      </c>
      <c r="D510" s="41"/>
      <c r="E510" s="41"/>
      <c r="F510" s="41" t="s">
        <v>37</v>
      </c>
      <c r="G510" s="41" t="s">
        <v>7020</v>
      </c>
      <c r="H510" s="41" t="s">
        <v>7021</v>
      </c>
      <c r="I510" s="41" t="s">
        <v>7022</v>
      </c>
      <c r="J510" s="76" t="s">
        <v>7029</v>
      </c>
      <c r="K510" s="22" t="s">
        <v>1217</v>
      </c>
      <c r="L510" s="22" t="s">
        <v>1217</v>
      </c>
      <c r="M510" s="41"/>
      <c r="N510" s="53">
        <v>32545</v>
      </c>
      <c r="O510" s="53">
        <v>4881</v>
      </c>
      <c r="P510" s="75"/>
      <c r="Q510" s="75"/>
      <c r="R510" s="41"/>
    </row>
  </sheetData>
  <autoFilter ref="A4:T510" xr:uid="{49A9C6C9-1530-431B-807F-51C47B28ADBA}"/>
  <mergeCells count="17">
    <mergeCell ref="K3:K4"/>
    <mergeCell ref="L3:M3"/>
    <mergeCell ref="N3:O3"/>
    <mergeCell ref="P3:Q3"/>
    <mergeCell ref="A1:R1"/>
    <mergeCell ref="Q2:R2"/>
    <mergeCell ref="A3:A4"/>
    <mergeCell ref="B3:B4"/>
    <mergeCell ref="C3:C4"/>
    <mergeCell ref="D3:D4"/>
    <mergeCell ref="E3:E4"/>
    <mergeCell ref="F3:F4"/>
    <mergeCell ref="G3:G4"/>
    <mergeCell ref="H3:H4"/>
    <mergeCell ref="R3:R4"/>
    <mergeCell ref="I3:I4"/>
    <mergeCell ref="J3:J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도</vt:lpstr>
      <vt:lpstr>시군</vt:lpstr>
      <vt:lpstr>유관기관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정훈 이</cp:lastModifiedBy>
  <dcterms:created xsi:type="dcterms:W3CDTF">2026-01-13T08:42:06Z</dcterms:created>
  <dcterms:modified xsi:type="dcterms:W3CDTF">2026-01-16T08:20:46Z</dcterms:modified>
</cp:coreProperties>
</file>